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Položky!$A$1:$G$105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04" i="3"/>
  <c r="BD104"/>
  <c r="BC104"/>
  <c r="BA104"/>
  <c r="G104"/>
  <c r="BB104" s="1"/>
  <c r="BE103"/>
  <c r="BD103"/>
  <c r="BC103"/>
  <c r="BA103"/>
  <c r="G103"/>
  <c r="BB103" s="1"/>
  <c r="BB105" s="1"/>
  <c r="F16" i="2" s="1"/>
  <c r="B16"/>
  <c r="A16"/>
  <c r="BE105" i="3"/>
  <c r="I16" i="2" s="1"/>
  <c r="BD105" i="3"/>
  <c r="H16" i="2" s="1"/>
  <c r="BC105" i="3"/>
  <c r="G16" i="2" s="1"/>
  <c r="BA105" i="3"/>
  <c r="E16" i="2" s="1"/>
  <c r="G105" i="3"/>
  <c r="C105"/>
  <c r="BE100"/>
  <c r="BD100"/>
  <c r="BD101" s="1"/>
  <c r="H15" i="2" s="1"/>
  <c r="BC100" i="3"/>
  <c r="BB100"/>
  <c r="BB101" s="1"/>
  <c r="F15" i="2" s="1"/>
  <c r="G100" i="3"/>
  <c r="BA100" s="1"/>
  <c r="BA101" s="1"/>
  <c r="E15" i="2" s="1"/>
  <c r="B15"/>
  <c r="A15"/>
  <c r="BE101" i="3"/>
  <c r="I15" i="2" s="1"/>
  <c r="BC101" i="3"/>
  <c r="G15" i="2" s="1"/>
  <c r="C101" i="3"/>
  <c r="BE97"/>
  <c r="BD97"/>
  <c r="BC97"/>
  <c r="BB97"/>
  <c r="G97"/>
  <c r="BA97" s="1"/>
  <c r="BE96"/>
  <c r="BD96"/>
  <c r="BC96"/>
  <c r="BB96"/>
  <c r="G96"/>
  <c r="BA96" s="1"/>
  <c r="BE95"/>
  <c r="BD95"/>
  <c r="BD98" s="1"/>
  <c r="H14" i="2" s="1"/>
  <c r="BC95" i="3"/>
  <c r="BB95"/>
  <c r="BB98" s="1"/>
  <c r="F14" i="2" s="1"/>
  <c r="G95" i="3"/>
  <c r="BA95" s="1"/>
  <c r="BA98" s="1"/>
  <c r="E14" i="2" s="1"/>
  <c r="B14"/>
  <c r="A14"/>
  <c r="BE98" i="3"/>
  <c r="I14" i="2" s="1"/>
  <c r="BC98" i="3"/>
  <c r="G14" i="2" s="1"/>
  <c r="C98" i="3"/>
  <c r="BE92"/>
  <c r="BD92"/>
  <c r="BC92"/>
  <c r="BB92"/>
  <c r="G92"/>
  <c r="BA92" s="1"/>
  <c r="BE91"/>
  <c r="BD91"/>
  <c r="BC91"/>
  <c r="BB91"/>
  <c r="G91"/>
  <c r="BA91" s="1"/>
  <c r="BE90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D93" s="1"/>
  <c r="H13" i="2" s="1"/>
  <c r="BC87" i="3"/>
  <c r="BB87"/>
  <c r="BB93" s="1"/>
  <c r="F13" i="2" s="1"/>
  <c r="G87" i="3"/>
  <c r="BA87" s="1"/>
  <c r="BA93" s="1"/>
  <c r="E13" i="2" s="1"/>
  <c r="B13"/>
  <c r="A13"/>
  <c r="BE93" i="3"/>
  <c r="I13" i="2" s="1"/>
  <c r="BC93" i="3"/>
  <c r="G13" i="2" s="1"/>
  <c r="C93" i="3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D85" s="1"/>
  <c r="H12" i="2" s="1"/>
  <c r="BC78" i="3"/>
  <c r="BB78"/>
  <c r="BB85" s="1"/>
  <c r="F12" i="2" s="1"/>
  <c r="G78" i="3"/>
  <c r="BA78" s="1"/>
  <c r="BA85" s="1"/>
  <c r="E12" i="2" s="1"/>
  <c r="B12"/>
  <c r="A12"/>
  <c r="BE85" i="3"/>
  <c r="I12" i="2" s="1"/>
  <c r="BC85" i="3"/>
  <c r="G12" i="2" s="1"/>
  <c r="C85" i="3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D76" s="1"/>
  <c r="H11" i="2" s="1"/>
  <c r="BC71" i="3"/>
  <c r="BB71"/>
  <c r="BB76" s="1"/>
  <c r="F11" i="2" s="1"/>
  <c r="G71" i="3"/>
  <c r="BA71" s="1"/>
  <c r="BA76" s="1"/>
  <c r="E11" i="2" s="1"/>
  <c r="B11"/>
  <c r="A11"/>
  <c r="BE76" i="3"/>
  <c r="I11" i="2" s="1"/>
  <c r="BC76" i="3"/>
  <c r="G11" i="2" s="1"/>
  <c r="C76" i="3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D69" s="1"/>
  <c r="H10" i="2" s="1"/>
  <c r="BC64" i="3"/>
  <c r="BB64"/>
  <c r="BB69" s="1"/>
  <c r="F10" i="2" s="1"/>
  <c r="G64" i="3"/>
  <c r="BA64" s="1"/>
  <c r="BA69" s="1"/>
  <c r="E10" i="2" s="1"/>
  <c r="B10"/>
  <c r="A10"/>
  <c r="BE69" i="3"/>
  <c r="I10" i="2" s="1"/>
  <c r="BC69" i="3"/>
  <c r="G10" i="2" s="1"/>
  <c r="C69" i="3"/>
  <c r="BE61"/>
  <c r="BD61"/>
  <c r="BC61"/>
  <c r="BB61"/>
  <c r="G61"/>
  <c r="BA61" s="1"/>
  <c r="BE60"/>
  <c r="BD60"/>
  <c r="BD62" s="1"/>
  <c r="H9" i="2" s="1"/>
  <c r="BC60" i="3"/>
  <c r="BB60"/>
  <c r="BB62" s="1"/>
  <c r="F9" i="2" s="1"/>
  <c r="G60" i="3"/>
  <c r="BA60" s="1"/>
  <c r="BA62" s="1"/>
  <c r="E9" i="2" s="1"/>
  <c r="B9"/>
  <c r="A9"/>
  <c r="BE62" i="3"/>
  <c r="I9" i="2" s="1"/>
  <c r="BC62" i="3"/>
  <c r="G9" i="2" s="1"/>
  <c r="C62" i="3"/>
  <c r="BE57"/>
  <c r="BD57"/>
  <c r="BC57"/>
  <c r="BB57"/>
  <c r="G57"/>
  <c r="BA57" s="1"/>
  <c r="BE56"/>
  <c r="BD56"/>
  <c r="BD58" s="1"/>
  <c r="H8" i="2" s="1"/>
  <c r="BC56" i="3"/>
  <c r="BB56"/>
  <c r="BB58" s="1"/>
  <c r="F8" i="2" s="1"/>
  <c r="G56" i="3"/>
  <c r="BA56" s="1"/>
  <c r="BA58" s="1"/>
  <c r="E8" i="2" s="1"/>
  <c r="B8"/>
  <c r="A8"/>
  <c r="BE58" i="3"/>
  <c r="I8" i="2" s="1"/>
  <c r="BC58" i="3"/>
  <c r="G8" i="2" s="1"/>
  <c r="C58" i="3"/>
  <c r="BE53"/>
  <c r="BD53"/>
  <c r="BC53"/>
  <c r="BB53"/>
  <c r="G53"/>
  <c r="BA53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E35"/>
  <c r="BD35"/>
  <c r="BC35"/>
  <c r="BB35"/>
  <c r="G35"/>
  <c r="BA35" s="1"/>
  <c r="BE34"/>
  <c r="BD34"/>
  <c r="BC34"/>
  <c r="BB34"/>
  <c r="G34"/>
  <c r="BA34" s="1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7"/>
  <c r="BD27"/>
  <c r="BC27"/>
  <c r="BB27"/>
  <c r="G27"/>
  <c r="BA27" s="1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7" i="2"/>
  <c r="A7"/>
  <c r="BE54" i="3"/>
  <c r="I7" i="2" s="1"/>
  <c r="I17" s="1"/>
  <c r="C20" i="1" s="1"/>
  <c r="BD54" i="3"/>
  <c r="H7" i="2" s="1"/>
  <c r="H17" s="1"/>
  <c r="C15" i="1" s="1"/>
  <c r="BC54" i="3"/>
  <c r="G7" i="2" s="1"/>
  <c r="G17" s="1"/>
  <c r="C14" i="1" s="1"/>
  <c r="BB54" i="3"/>
  <c r="F7" i="2" s="1"/>
  <c r="F17" s="1"/>
  <c r="C17" i="1" s="1"/>
  <c r="G54" i="3"/>
  <c r="C54"/>
  <c r="C4"/>
  <c r="F3"/>
  <c r="C3"/>
  <c r="H23" i="2"/>
  <c r="I22"/>
  <c r="G22"/>
  <c r="C2"/>
  <c r="C1"/>
  <c r="F33" i="1"/>
  <c r="F31"/>
  <c r="F34" s="1"/>
  <c r="G22"/>
  <c r="G21" s="1"/>
  <c r="G8"/>
  <c r="BA54" i="3" l="1"/>
  <c r="E7" i="2" s="1"/>
  <c r="E17" s="1"/>
  <c r="C16" i="1" s="1"/>
  <c r="C18" s="1"/>
  <c r="C21" s="1"/>
  <c r="C22" s="1"/>
  <c r="G58" i="3"/>
  <c r="G62"/>
  <c r="G69"/>
  <c r="G76"/>
  <c r="G85"/>
  <c r="G93"/>
  <c r="G98"/>
  <c r="G101"/>
</calcChain>
</file>

<file path=xl/sharedStrings.xml><?xml version="1.0" encoding="utf-8"?>
<sst xmlns="http://schemas.openxmlformats.org/spreadsheetml/2006/main" count="371" uniqueCount="257">
  <si>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</si>
  <si>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</si>
  <si>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</si>
  <si>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</si>
  <si>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</si>
  <si>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</si>
  <si>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</si>
  <si>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</si>
  <si>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</si>
  <si>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</si>
  <si>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</si>
  <si>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</si>
  <si>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</si>
  <si>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</si>
  <si>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</si>
  <si>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</si>
  <si>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</si>
  <si>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</si>
  <si>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</si>
  <si>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</si>
  <si>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</si>
  <si>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</si>
  <si>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</si>
  <si>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</si>
  <si>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</si>
  <si>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</si>
  <si>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</si>
  <si>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</si>
  <si>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</si>
  <si>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</si>
  <si>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</si>
  <si>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</si>
  <si>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</si>
  <si>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</si>
  <si>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</si>
  <si>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</si>
  <si>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</si>
  <si>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</si>
  <si>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</si>
  <si>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</si>
  <si>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</si>
  <si>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</si>
  <si>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</si>
  <si>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</si>
  <si>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</si>
  <si>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</si>
  <si>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</si>
  <si>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</si>
  <si>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</si>
  <si>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</si>
  <si>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</si>
  <si>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</si>
  <si>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</si>
  <si>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</si>
  <si>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</si>
  <si>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</si>
  <si>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</si>
  <si>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</si>
  <si>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</si>
  <si>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</si>
  <si>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</si>
  <si>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</si>
  <si>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</si>
  <si>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</si>
  <si>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</si>
  <si>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</si>
  <si>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</si>
  <si>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</si>
  <si>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</si>
  <si>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</si>
  <si>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Polní cesta C 1 v k.ú. Vinice</t>
  </si>
  <si>
    <t>SO.1.  polní cesta v k.ú. Vinice- stavební část</t>
  </si>
  <si>
    <t>111 10-3202.R00</t>
  </si>
  <si>
    <t xml:space="preserve">Kosení travního porostu stř.hustého ve veg. období </t>
  </si>
  <si>
    <t>har</t>
  </si>
  <si>
    <t>111 20-1101.R00</t>
  </si>
  <si>
    <t xml:space="preserve">Odstranění křovin i s kořeny na ploše do 1000 m2 </t>
  </si>
  <si>
    <t>m2</t>
  </si>
  <si>
    <t>111 20-1401.R00</t>
  </si>
  <si>
    <t xml:space="preserve">Spálení křovin a stromů o průměru do 100 mm </t>
  </si>
  <si>
    <t>111 20-1501.R00</t>
  </si>
  <si>
    <t xml:space="preserve">Spálení větví stromů o průměru nad 100 mm </t>
  </si>
  <si>
    <t>kus</t>
  </si>
  <si>
    <t>112 10-1101.R00</t>
  </si>
  <si>
    <t xml:space="preserve">Kácení stromů listnatých o průměru kmene 10-30 cm </t>
  </si>
  <si>
    <t>000 001</t>
  </si>
  <si>
    <t>Odstranění pařezů DN 300 mm, včetně likvidace</t>
  </si>
  <si>
    <t>000 002</t>
  </si>
  <si>
    <t xml:space="preserve">Odstranění větví do DN 500 mm včetně spálení </t>
  </si>
  <si>
    <t>113 10-5111.R00</t>
  </si>
  <si>
    <t xml:space="preserve">Rozebrání dlažeb z lomového kamene na sucho </t>
  </si>
  <si>
    <t>121 10-1101.R00</t>
  </si>
  <si>
    <t xml:space="preserve">Sejmutí ornice s přemístěním do 50 m </t>
  </si>
  <si>
    <t>m3</t>
  </si>
  <si>
    <t>132 20-1101.R00</t>
  </si>
  <si>
    <t xml:space="preserve">Hloubení rýh šířky do 60 cm v hor.3 do 100 m3 </t>
  </si>
  <si>
    <t>122 20-2201.R00</t>
  </si>
  <si>
    <t xml:space="preserve">Odkopávky pro silnice v hor. 3 do 100 m3 </t>
  </si>
  <si>
    <t>122 20-2209.R00</t>
  </si>
  <si>
    <t xml:space="preserve">Příplatek za lepivost - odkop. pro silnice v hor.3 </t>
  </si>
  <si>
    <t>122 40-2202.R00</t>
  </si>
  <si>
    <t xml:space="preserve">Odkopávky pro silnice v hor. 5 do 1000 m3 </t>
  </si>
  <si>
    <t>132 20-1201.R00</t>
  </si>
  <si>
    <t xml:space="preserve">Hloubení rýh šířky do 200 cm v hor.3 do 100 m3 </t>
  </si>
  <si>
    <t>132 20-1209.R00</t>
  </si>
  <si>
    <t xml:space="preserve">Příplatek za lepivost - hloubení rýh 200cm v hor.3 </t>
  </si>
  <si>
    <t>131 20-1201.R00</t>
  </si>
  <si>
    <t xml:space="preserve">Hloubení zapažených jam v hor.3 do 100 m3 </t>
  </si>
  <si>
    <t>131 20-1209.R00</t>
  </si>
  <si>
    <t xml:space="preserve">Příplatek za lepivost - hloubení zapaž.jam v hor.3 </t>
  </si>
  <si>
    <t>130 90-1121.R00</t>
  </si>
  <si>
    <t xml:space="preserve">Bourání konstrukcí z betonu prostého </t>
  </si>
  <si>
    <t>151 10-1201.R00</t>
  </si>
  <si>
    <t xml:space="preserve">Pažení stěn výkopu - příložné - hloubky do 4 m </t>
  </si>
  <si>
    <t>151 10-1211.R00</t>
  </si>
  <si>
    <t xml:space="preserve">Odstranění pažení stěn - příložné - hl. do 4 m </t>
  </si>
  <si>
    <t>151 10-1301.R00</t>
  </si>
  <si>
    <t xml:space="preserve">Rozepření stěn pažení - příložné -  hl. do 4 m </t>
  </si>
  <si>
    <t>151 10-1311.R00</t>
  </si>
  <si>
    <t xml:space="preserve">Odstranění rozepření stěn - příložné - hl. do 4 m </t>
  </si>
  <si>
    <t>161 10-1101.R00</t>
  </si>
  <si>
    <t xml:space="preserve">Svislé přemístění výkopku z hor.1-4 do 2,5 m </t>
  </si>
  <si>
    <t>162 20-1101.R00</t>
  </si>
  <si>
    <t xml:space="preserve">Vodorovné přemístění výkopku z hor.1-4 do 20 m </t>
  </si>
  <si>
    <t>162 30-1101.R00</t>
  </si>
  <si>
    <t xml:space="preserve">Vodorovné přemístění výkopku z hor.1-4 do 500 m </t>
  </si>
  <si>
    <t>162 30-1151.R00</t>
  </si>
  <si>
    <t xml:space="preserve">Vodorovné přemístění výkopku z hor.5-7 do 500 m </t>
  </si>
  <si>
    <t>162 30-1102.R00</t>
  </si>
  <si>
    <t xml:space="preserve">Vodorovné přemístění výkopku z hor.1-4 do 1000 m </t>
  </si>
  <si>
    <t>162 50-1102.R00</t>
  </si>
  <si>
    <t xml:space="preserve">Vodorovné přemístění výkopku z hor.1-4 do 3000 m </t>
  </si>
  <si>
    <t>167 10-1102.R00</t>
  </si>
  <si>
    <t xml:space="preserve">Nakládání výkopku z hor.1-4 v množství nad 100 m3 </t>
  </si>
  <si>
    <t>171 20-1201.R00</t>
  </si>
  <si>
    <t xml:space="preserve">Uložení sypaniny na skládku - suť </t>
  </si>
  <si>
    <t xml:space="preserve">Uložení sypaniny na skládku - ornice </t>
  </si>
  <si>
    <t>171 10-2102.R00</t>
  </si>
  <si>
    <t xml:space="preserve">Uložení sypaniny do násypů, zhutn, na 96% PS </t>
  </si>
  <si>
    <t>162 60-1151.R00</t>
  </si>
  <si>
    <t xml:space="preserve">Vodorovné přemístění výkopku z hor.5-7 do 4000 m </t>
  </si>
  <si>
    <t>175 10-1101.R00</t>
  </si>
  <si>
    <t xml:space="preserve">Obsyp potrubí bez prohození sypaniny </t>
  </si>
  <si>
    <t>583-37304</t>
  </si>
  <si>
    <t xml:space="preserve">Štěrkopísek frakce 0-16 B </t>
  </si>
  <si>
    <t>T</t>
  </si>
  <si>
    <t>174 10-1101.R00</t>
  </si>
  <si>
    <t xml:space="preserve">Zásyp jam, rýh, šachet se zhutněním </t>
  </si>
  <si>
    <t>181 10-2302.R00</t>
  </si>
  <si>
    <t xml:space="preserve">Úprava pláně dálnic v zářezech se zhutněním </t>
  </si>
  <si>
    <t>181 30-1111.R00</t>
  </si>
  <si>
    <t xml:space="preserve">Rozprostření ornice, rovina, tl.do 10 cm,nad 500m2 </t>
  </si>
  <si>
    <t>182 30-1131.R00</t>
  </si>
  <si>
    <t xml:space="preserve">Rozprostření ornice, svah, tl. do 10 cm, nad 500m2 </t>
  </si>
  <si>
    <t>182 10-1101.R00</t>
  </si>
  <si>
    <t xml:space="preserve">Svahování v zářezech v hor. 1 - 4 </t>
  </si>
  <si>
    <t>182 20-1101.R00</t>
  </si>
  <si>
    <t xml:space="preserve">Svahování násypů </t>
  </si>
  <si>
    <t>180 40-1211.R00</t>
  </si>
  <si>
    <t xml:space="preserve">Založení trávníku lučního výsevem v rovině </t>
  </si>
  <si>
    <t>180 40-1212.R00</t>
  </si>
  <si>
    <t xml:space="preserve">Založení trávníku lučního výsevem ve svahu do 1:2 </t>
  </si>
  <si>
    <t>000  003</t>
  </si>
  <si>
    <t>odstranění mladých stromků, včetně založení a zpětného založení se zalitím a ochr. proti okusu</t>
  </si>
  <si>
    <t>005-72460</t>
  </si>
  <si>
    <t xml:space="preserve">Směs travní technická PROFI </t>
  </si>
  <si>
    <t>kg</t>
  </si>
  <si>
    <t>Uložení sypaniny na skládku (areál ZD - dlažební kostky)</t>
  </si>
  <si>
    <t>2</t>
  </si>
  <si>
    <t>Základy,zvláštní zakládání</t>
  </si>
  <si>
    <t>212 75-2112.R00</t>
  </si>
  <si>
    <t xml:space="preserve">Trativody z drenážních trubek, lože, DN 100 mm </t>
  </si>
  <si>
    <t>m</t>
  </si>
  <si>
    <t>270 21-0111.R00</t>
  </si>
  <si>
    <t xml:space="preserve">Zdivo základové z lom.kamene, výplňové na MC 10 </t>
  </si>
  <si>
    <t>3</t>
  </si>
  <si>
    <t>Svislé a kompletní konstrukce</t>
  </si>
  <si>
    <t>321 21-3112.R00</t>
  </si>
  <si>
    <t xml:space="preserve">Zdivo nadzákl. přehrad, z lom.kam.výplň., na MC 10 </t>
  </si>
  <si>
    <t>000 004</t>
  </si>
  <si>
    <t xml:space="preserve">ukotvení čela výtoku na stávající základ ocel. výz </t>
  </si>
  <si>
    <t>4</t>
  </si>
  <si>
    <t>Vodorovné konstrukce</t>
  </si>
  <si>
    <t>451 57-2111.R00</t>
  </si>
  <si>
    <t xml:space="preserve">Lože pod potrubí z kameniva těženého 0 - 4 mm </t>
  </si>
  <si>
    <t>451 31-1511.R00</t>
  </si>
  <si>
    <t xml:space="preserve">Podklad pod dlažbu z betonu V4 T0 B 12,5, do 10 cm </t>
  </si>
  <si>
    <t>451 57-1111.R00</t>
  </si>
  <si>
    <t xml:space="preserve">Lože dlažby ze štěrkopísků tl. do 10 cm </t>
  </si>
  <si>
    <t>465 51-2227.R00</t>
  </si>
  <si>
    <t xml:space="preserve">Dlažba z kamene na sucho, zalití spár MC, tl.25 cm </t>
  </si>
  <si>
    <t>452 21-8142.R00</t>
  </si>
  <si>
    <t xml:space="preserve">Zajišťovací práh z upraveného lom. kamene, na MC </t>
  </si>
  <si>
    <t>5</t>
  </si>
  <si>
    <t>Komunikace</t>
  </si>
  <si>
    <t>564 66-1111.R00</t>
  </si>
  <si>
    <t xml:space="preserve">Podklad z kameniva drceného 63-125 mm, tl. 20 cm </t>
  </si>
  <si>
    <t>564 75-2113.R00</t>
  </si>
  <si>
    <t xml:space="preserve">Podklad z kam.drceného 32-63 s výplň.kamen. 17 cm </t>
  </si>
  <si>
    <t>565 13-1221.R00</t>
  </si>
  <si>
    <t xml:space="preserve">Podklad kamen. obal. asfaltem tř.2 nad 3 m,tl.5 cm </t>
  </si>
  <si>
    <t>577 13-2311.R00</t>
  </si>
  <si>
    <t xml:space="preserve">Beton asfalt. ABJ,ABS,ABH tř.3 nad 3 m, tl. 4 cm </t>
  </si>
  <si>
    <t>569 72-1112.R00</t>
  </si>
  <si>
    <t xml:space="preserve">Zpevnění krajnic kamenivem drceným tl. 9 cm </t>
  </si>
  <si>
    <t>8</t>
  </si>
  <si>
    <t>Trubní vedení</t>
  </si>
  <si>
    <t>899 91-1113.R00</t>
  </si>
  <si>
    <t xml:space="preserve">Osazení ocelových součástí nad 10 kg jednotlivě </t>
  </si>
  <si>
    <t>133-35510</t>
  </si>
  <si>
    <t xml:space="preserve">Úhelník nerovnoramenný L jakost 11375 60x40x5 mm </t>
  </si>
  <si>
    <t>871 37-3121.R00</t>
  </si>
  <si>
    <t xml:space="preserve">Montáž trub z tvrdého PVC, gumový kroužek, DN 300 </t>
  </si>
  <si>
    <t>286-11035</t>
  </si>
  <si>
    <t xml:space="preserve">Trubka PVC kanaliz.s kroužky d 315x9,2x5000 mm </t>
  </si>
  <si>
    <t>899 62-3121.R00</t>
  </si>
  <si>
    <t xml:space="preserve">Obetonování potrubí nebo zdiva stok betonem B 7,5 </t>
  </si>
  <si>
    <t>899 64-3111.R00</t>
  </si>
  <si>
    <t xml:space="preserve">Bednění pro obetonování potrubí v otevřeném výkopu </t>
  </si>
  <si>
    <t>899 62-1111.R00</t>
  </si>
  <si>
    <t xml:space="preserve">Obetonování dren. potrubí B7,5 do 15 cm,D do 10 cm </t>
  </si>
  <si>
    <t>91</t>
  </si>
  <si>
    <t>Doplňující práce na komunikaci</t>
  </si>
  <si>
    <t>914 00-1111.R00</t>
  </si>
  <si>
    <t xml:space="preserve">Montáž svislých dopr.značek na sloupky, konzoly </t>
  </si>
  <si>
    <t>917 83-2111.R00</t>
  </si>
  <si>
    <t xml:space="preserve">Osazení stojat. obrub. bet. bez opěry,lože z B12,5 </t>
  </si>
  <si>
    <t>918 10-1111.R00</t>
  </si>
  <si>
    <t xml:space="preserve">Lože pod obrubníky nebo obruby dlažeb z B 12,5 </t>
  </si>
  <si>
    <t>919 72-1211.R00</t>
  </si>
  <si>
    <t xml:space="preserve">Dilatační spáry vkládané vyplněné asfalt. zálivkou </t>
  </si>
  <si>
    <t>592-17330</t>
  </si>
  <si>
    <t xml:space="preserve">Obrubník záhonový  ABO 45-25 1000x50x250 mm </t>
  </si>
  <si>
    <t>000 005</t>
  </si>
  <si>
    <t>svislá značka osazená před napojením na silnci III STOP</t>
  </si>
  <si>
    <t>93</t>
  </si>
  <si>
    <t>Dokončovací práce inž.staveb</t>
  </si>
  <si>
    <t>938 90-2103.R00</t>
  </si>
  <si>
    <t>Čištění příkopů š. do 40 cm, objem do 0,50 m3/m (včetně zeminy pro odláždění)</t>
  </si>
  <si>
    <t>979 08-4215.R00</t>
  </si>
  <si>
    <t xml:space="preserve">Vodorovná doprava vybour. hmot po suchu do 3 km </t>
  </si>
  <si>
    <t>t</t>
  </si>
  <si>
    <t>000 006</t>
  </si>
  <si>
    <t xml:space="preserve">Agrotechnické zpracování půdy man. pruhu </t>
  </si>
  <si>
    <t>ha</t>
  </si>
  <si>
    <t>99</t>
  </si>
  <si>
    <t>Staveništní přesun hmot</t>
  </si>
  <si>
    <t>998 22-5111.R00</t>
  </si>
  <si>
    <t xml:space="preserve">Přesun hmot, pozemní komunikace, kryt živičný </t>
  </si>
  <si>
    <t>767</t>
  </si>
  <si>
    <t>Konstrukce zámečnické</t>
  </si>
  <si>
    <t>767 66-2120.R00</t>
  </si>
  <si>
    <t xml:space="preserve">Montáž mříží pevných - svařováním </t>
  </si>
  <si>
    <t>132-26502</t>
  </si>
  <si>
    <t xml:space="preserve">Tyč ocelová plochá jakost 11375  40x 6 mm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</si>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</sst>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71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70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256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255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A22" sqref="A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76" t="s">
        <v>5</v>
      </c>
      <c r="B1" s="77"/>
      <c r="C1" s="78" t="str">
        <f>CONCATENATE(cislostavby," ",nazevstavby)</f>
        <v xml:space="preserve"> Polní cesta C 1 v k.ú. Vinice</v>
      </c>
      <c r="D1" s="79"/>
      <c r="E1" s="80"/>
      <c r="F1" s="79"/>
      <c r="G1" s="81"/>
      <c r="H1" s="82"/>
      <c r="I1" s="83"/>
    </row>
    <row r="2" spans="1:9" ht="13.5" thickBot="1">
      <c r="A2" s="84" t="s">
        <v>1</v>
      </c>
      <c r="B2" s="85"/>
      <c r="C2" s="86" t="str">
        <f>CONCATENATE(cisloobjektu," ",nazevobjektu)</f>
        <v xml:space="preserve"> SO.1.  polní cesta v k.ú. Vinice- stavební část</v>
      </c>
      <c r="D2" s="87"/>
      <c r="E2" s="88"/>
      <c r="F2" s="87"/>
      <c r="G2" s="89"/>
      <c r="H2" s="89"/>
      <c r="I2" s="90"/>
    </row>
    <row r="3" spans="1:9" ht="13.5" thickTop="1">
      <c r="F3" s="11"/>
    </row>
    <row r="4" spans="1:9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/>
    <row r="6" spans="1:9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Položky!BA54</f>
        <v>0</v>
      </c>
      <c r="F7" s="195">
        <f>Položky!BB54</f>
        <v>0</v>
      </c>
      <c r="G7" s="195">
        <f>Položky!BC54</f>
        <v>0</v>
      </c>
      <c r="H7" s="195">
        <f>Položky!BD54</f>
        <v>0</v>
      </c>
      <c r="I7" s="196">
        <f>Položky!BE54</f>
        <v>0</v>
      </c>
    </row>
    <row r="8" spans="1:9" s="11" customFormat="1">
      <c r="A8" s="193" t="str">
        <f>Položky!B55</f>
        <v>2</v>
      </c>
      <c r="B8" s="99" t="str">
        <f>Položky!C55</f>
        <v>Základy,zvláštní zakládání</v>
      </c>
      <c r="C8" s="100"/>
      <c r="D8" s="101"/>
      <c r="E8" s="194">
        <f>Položky!BA58</f>
        <v>0</v>
      </c>
      <c r="F8" s="195">
        <f>Položky!BB58</f>
        <v>0</v>
      </c>
      <c r="G8" s="195">
        <f>Položky!BC58</f>
        <v>0</v>
      </c>
      <c r="H8" s="195">
        <f>Položky!BD58</f>
        <v>0</v>
      </c>
      <c r="I8" s="196">
        <f>Položky!BE58</f>
        <v>0</v>
      </c>
    </row>
    <row r="9" spans="1:9" s="11" customFormat="1">
      <c r="A9" s="193" t="str">
        <f>Položky!B59</f>
        <v>3</v>
      </c>
      <c r="B9" s="99" t="str">
        <f>Položky!C59</f>
        <v>Svislé a kompletní konstrukce</v>
      </c>
      <c r="C9" s="100"/>
      <c r="D9" s="101"/>
      <c r="E9" s="194">
        <f>Položky!BA62</f>
        <v>0</v>
      </c>
      <c r="F9" s="195">
        <f>Položky!BB62</f>
        <v>0</v>
      </c>
      <c r="G9" s="195">
        <f>Položky!BC62</f>
        <v>0</v>
      </c>
      <c r="H9" s="195">
        <f>Položky!BD62</f>
        <v>0</v>
      </c>
      <c r="I9" s="196">
        <f>Položky!BE62</f>
        <v>0</v>
      </c>
    </row>
    <row r="10" spans="1:9" s="11" customFormat="1">
      <c r="A10" s="193" t="str">
        <f>Položky!B63</f>
        <v>4</v>
      </c>
      <c r="B10" s="99" t="str">
        <f>Položky!C63</f>
        <v>Vodorovné konstrukce</v>
      </c>
      <c r="C10" s="100"/>
      <c r="D10" s="101"/>
      <c r="E10" s="194">
        <f>Položky!BA69</f>
        <v>0</v>
      </c>
      <c r="F10" s="195">
        <f>Položky!BB69</f>
        <v>0</v>
      </c>
      <c r="G10" s="195">
        <f>Položky!BC69</f>
        <v>0</v>
      </c>
      <c r="H10" s="195">
        <f>Položky!BD69</f>
        <v>0</v>
      </c>
      <c r="I10" s="196">
        <f>Položky!BE69</f>
        <v>0</v>
      </c>
    </row>
    <row r="11" spans="1:9" s="11" customFormat="1">
      <c r="A11" s="193" t="str">
        <f>Položky!B70</f>
        <v>5</v>
      </c>
      <c r="B11" s="99" t="str">
        <f>Položky!C70</f>
        <v>Komunikace</v>
      </c>
      <c r="C11" s="100"/>
      <c r="D11" s="101"/>
      <c r="E11" s="194">
        <f>Položky!BA76</f>
        <v>0</v>
      </c>
      <c r="F11" s="195">
        <f>Položky!BB76</f>
        <v>0</v>
      </c>
      <c r="G11" s="195">
        <f>Položky!BC76</f>
        <v>0</v>
      </c>
      <c r="H11" s="195">
        <f>Položky!BD76</f>
        <v>0</v>
      </c>
      <c r="I11" s="196">
        <f>Položky!BE76</f>
        <v>0</v>
      </c>
    </row>
    <row r="12" spans="1:9" s="11" customFormat="1">
      <c r="A12" s="193" t="str">
        <f>Položky!B77</f>
        <v>8</v>
      </c>
      <c r="B12" s="99" t="str">
        <f>Položky!C77</f>
        <v>Trubní vedení</v>
      </c>
      <c r="C12" s="100"/>
      <c r="D12" s="101"/>
      <c r="E12" s="194">
        <f>Položky!BA85</f>
        <v>0</v>
      </c>
      <c r="F12" s="195">
        <f>Položky!BB85</f>
        <v>0</v>
      </c>
      <c r="G12" s="195">
        <f>Položky!BC85</f>
        <v>0</v>
      </c>
      <c r="H12" s="195">
        <f>Položky!BD85</f>
        <v>0</v>
      </c>
      <c r="I12" s="196">
        <f>Položky!BE85</f>
        <v>0</v>
      </c>
    </row>
    <row r="13" spans="1:9" s="11" customFormat="1">
      <c r="A13" s="193" t="str">
        <f>Položky!B86</f>
        <v>91</v>
      </c>
      <c r="B13" s="99" t="str">
        <f>Položky!C86</f>
        <v>Doplňující práce na komunikaci</v>
      </c>
      <c r="C13" s="100"/>
      <c r="D13" s="101"/>
      <c r="E13" s="194">
        <f>Položky!BA93</f>
        <v>0</v>
      </c>
      <c r="F13" s="195">
        <f>Položky!BB93</f>
        <v>0</v>
      </c>
      <c r="G13" s="195">
        <f>Položky!BC93</f>
        <v>0</v>
      </c>
      <c r="H13" s="195">
        <f>Položky!BD93</f>
        <v>0</v>
      </c>
      <c r="I13" s="196">
        <f>Položky!BE93</f>
        <v>0</v>
      </c>
    </row>
    <row r="14" spans="1:9" s="11" customFormat="1">
      <c r="A14" s="193" t="str">
        <f>Položky!B94</f>
        <v>93</v>
      </c>
      <c r="B14" s="99" t="str">
        <f>Položky!C94</f>
        <v>Dokončovací práce inž.staveb</v>
      </c>
      <c r="C14" s="100"/>
      <c r="D14" s="101"/>
      <c r="E14" s="194">
        <f>Položky!BA98</f>
        <v>0</v>
      </c>
      <c r="F14" s="195">
        <f>Položky!BB98</f>
        <v>0</v>
      </c>
      <c r="G14" s="195">
        <f>Položky!BC98</f>
        <v>0</v>
      </c>
      <c r="H14" s="195">
        <f>Položky!BD98</f>
        <v>0</v>
      </c>
      <c r="I14" s="196">
        <f>Položky!BE98</f>
        <v>0</v>
      </c>
    </row>
    <row r="15" spans="1:9" s="11" customFormat="1">
      <c r="A15" s="193" t="str">
        <f>Položky!B99</f>
        <v>99</v>
      </c>
      <c r="B15" s="99" t="str">
        <f>Položky!C99</f>
        <v>Staveništní přesun hmot</v>
      </c>
      <c r="C15" s="100"/>
      <c r="D15" s="101"/>
      <c r="E15" s="194">
        <f>Položky!BA101</f>
        <v>0</v>
      </c>
      <c r="F15" s="195">
        <f>Položky!BB101</f>
        <v>0</v>
      </c>
      <c r="G15" s="195">
        <f>Položky!BC101</f>
        <v>0</v>
      </c>
      <c r="H15" s="195">
        <f>Položky!BD101</f>
        <v>0</v>
      </c>
      <c r="I15" s="196">
        <f>Položky!BE101</f>
        <v>0</v>
      </c>
    </row>
    <row r="16" spans="1:9" s="11" customFormat="1" ht="13.5" thickBot="1">
      <c r="A16" s="193" t="str">
        <f>Položky!B102</f>
        <v>767</v>
      </c>
      <c r="B16" s="99" t="str">
        <f>Položky!C102</f>
        <v>Konstrukce zámečnické</v>
      </c>
      <c r="C16" s="100"/>
      <c r="D16" s="101"/>
      <c r="E16" s="194">
        <f>Položky!BA105</f>
        <v>0</v>
      </c>
      <c r="F16" s="195">
        <f>Položky!BB105</f>
        <v>0</v>
      </c>
      <c r="G16" s="195">
        <f>Položky!BC105</f>
        <v>0</v>
      </c>
      <c r="H16" s="195">
        <f>Položky!BD105</f>
        <v>0</v>
      </c>
      <c r="I16" s="196">
        <f>Položky!BE105</f>
        <v>0</v>
      </c>
    </row>
    <row r="17" spans="1:57" s="107" customFormat="1" ht="13.5" thickBot="1">
      <c r="A17" s="102"/>
      <c r="B17" s="94" t="s">
        <v>50</v>
      </c>
      <c r="C17" s="94"/>
      <c r="D17" s="103"/>
      <c r="E17" s="104">
        <f>SUM(E7:E16)</f>
        <v>0</v>
      </c>
      <c r="F17" s="105">
        <f>SUM(F7:F16)</f>
        <v>0</v>
      </c>
      <c r="G17" s="105">
        <f>SUM(G7:G16)</f>
        <v>0</v>
      </c>
      <c r="H17" s="105">
        <f>SUM(H7:H16)</f>
        <v>0</v>
      </c>
      <c r="I17" s="106">
        <f>SUM(I7:I16)</f>
        <v>0</v>
      </c>
    </row>
    <row r="18" spans="1:57">
      <c r="A18" s="100"/>
      <c r="B18" s="100"/>
      <c r="C18" s="100"/>
      <c r="D18" s="100"/>
      <c r="E18" s="100"/>
      <c r="F18" s="100"/>
      <c r="G18" s="100"/>
      <c r="H18" s="100"/>
      <c r="I18" s="100"/>
    </row>
    <row r="19" spans="1:57" ht="19.5" customHeight="1">
      <c r="A19" s="108" t="s">
        <v>51</v>
      </c>
      <c r="B19" s="108"/>
      <c r="C19" s="108"/>
      <c r="D19" s="108"/>
      <c r="E19" s="108"/>
      <c r="F19" s="108"/>
      <c r="G19" s="109"/>
      <c r="H19" s="108"/>
      <c r="I19" s="108"/>
      <c r="BA19" s="32"/>
      <c r="BB19" s="32"/>
      <c r="BC19" s="32"/>
      <c r="BD19" s="32"/>
      <c r="BE19" s="32"/>
    </row>
    <row r="20" spans="1:57" ht="13.5" thickBot="1">
      <c r="A20" s="110"/>
      <c r="B20" s="110"/>
      <c r="C20" s="110"/>
      <c r="D20" s="110"/>
      <c r="E20" s="110"/>
      <c r="F20" s="110"/>
      <c r="G20" s="110"/>
      <c r="H20" s="110"/>
      <c r="I20" s="110"/>
    </row>
    <row r="21" spans="1:57">
      <c r="A21" s="111" t="s">
        <v>52</v>
      </c>
      <c r="B21" s="112"/>
      <c r="C21" s="112"/>
      <c r="D21" s="113"/>
      <c r="E21" s="114" t="s">
        <v>53</v>
      </c>
      <c r="F21" s="115" t="s">
        <v>54</v>
      </c>
      <c r="G21" s="116" t="s">
        <v>55</v>
      </c>
      <c r="H21" s="117"/>
      <c r="I21" s="118" t="s">
        <v>53</v>
      </c>
    </row>
    <row r="22" spans="1:57">
      <c r="A22" s="119"/>
      <c r="B22" s="120"/>
      <c r="C22" s="120"/>
      <c r="D22" s="121"/>
      <c r="E22" s="122"/>
      <c r="F22" s="123"/>
      <c r="G22" s="124">
        <f>CHOOSE(BA22+1,HSV+PSV,HSV+PSV+Mont,HSV+PSV+Dodavka+Mont,HSV,PSV,Mont,Dodavka,Mont+Dodavka,0)</f>
        <v>0</v>
      </c>
      <c r="H22" s="125"/>
      <c r="I22" s="126">
        <f>E22+F22*G22/100</f>
        <v>0</v>
      </c>
      <c r="BA22">
        <v>8</v>
      </c>
    </row>
    <row r="23" spans="1:57" ht="13.5" thickBot="1">
      <c r="A23" s="127"/>
      <c r="B23" s="128" t="s">
        <v>56</v>
      </c>
      <c r="C23" s="129"/>
      <c r="D23" s="130"/>
      <c r="E23" s="131"/>
      <c r="F23" s="132"/>
      <c r="G23" s="132"/>
      <c r="H23" s="133">
        <f>SUM(H22:H22)</f>
        <v>0</v>
      </c>
      <c r="I23" s="134"/>
    </row>
    <row r="24" spans="1:57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57">
      <c r="B25" s="107"/>
      <c r="F25" s="135"/>
      <c r="G25" s="136"/>
      <c r="H25" s="136"/>
      <c r="I25" s="137"/>
    </row>
    <row r="26" spans="1:57">
      <c r="F26" s="135"/>
      <c r="G26" s="136"/>
      <c r="H26" s="136"/>
      <c r="I26" s="137"/>
    </row>
    <row r="27" spans="1:57">
      <c r="F27" s="135"/>
      <c r="G27" s="136"/>
      <c r="H27" s="136"/>
      <c r="I27" s="137"/>
    </row>
    <row r="28" spans="1:57">
      <c r="F28" s="135"/>
      <c r="G28" s="136"/>
      <c r="H28" s="136"/>
      <c r="I28" s="137"/>
    </row>
    <row r="29" spans="1:57">
      <c r="F29" s="135"/>
      <c r="G29" s="136"/>
      <c r="H29" s="136"/>
      <c r="I29" s="137"/>
    </row>
    <row r="30" spans="1:57">
      <c r="F30" s="135"/>
      <c r="G30" s="136"/>
      <c r="H30" s="136"/>
      <c r="I30" s="137"/>
    </row>
    <row r="31" spans="1:57">
      <c r="F31" s="135"/>
      <c r="G31" s="136"/>
      <c r="H31" s="136"/>
      <c r="I31" s="137"/>
    </row>
    <row r="32" spans="1:57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  <row r="69" spans="6:9">
      <c r="F69" s="135"/>
      <c r="G69" s="136"/>
      <c r="H69" s="136"/>
      <c r="I69" s="137"/>
    </row>
    <row r="70" spans="6:9">
      <c r="F70" s="135"/>
      <c r="G70" s="136"/>
      <c r="H70" s="136"/>
      <c r="I70" s="137"/>
    </row>
    <row r="71" spans="6:9">
      <c r="F71" s="135"/>
      <c r="G71" s="136"/>
      <c r="H71" s="136"/>
      <c r="I71" s="137"/>
    </row>
    <row r="72" spans="6:9">
      <c r="F72" s="135"/>
      <c r="G72" s="136"/>
      <c r="H72" s="136"/>
      <c r="I72" s="137"/>
    </row>
    <row r="73" spans="6:9">
      <c r="F73" s="135"/>
      <c r="G73" s="136"/>
      <c r="H73" s="136"/>
      <c r="I73" s="137"/>
    </row>
    <row r="74" spans="6:9">
      <c r="F74" s="135"/>
      <c r="G74" s="136"/>
      <c r="H74" s="136"/>
      <c r="I74" s="137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78"/>
  <sheetViews>
    <sheetView showGridLines="0" showZeros="0" zoomScaleNormal="100" workbookViewId="0">
      <selection activeCell="A105" sqref="A105:IV107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1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SO.1.  polní cesta v k.ú. Vinice- stavební část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72</v>
      </c>
      <c r="C8" s="175" t="s">
        <v>73</v>
      </c>
      <c r="D8" s="176" t="s">
        <v>74</v>
      </c>
      <c r="E8" s="177">
        <v>0.82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75</v>
      </c>
      <c r="C9" s="175" t="s">
        <v>76</v>
      </c>
      <c r="D9" s="176" t="s">
        <v>77</v>
      </c>
      <c r="E9" s="177">
        <v>1940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78</v>
      </c>
      <c r="C10" s="175" t="s">
        <v>79</v>
      </c>
      <c r="D10" s="176" t="s">
        <v>77</v>
      </c>
      <c r="E10" s="177">
        <v>1940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80</v>
      </c>
      <c r="C11" s="175" t="s">
        <v>81</v>
      </c>
      <c r="D11" s="176" t="s">
        <v>82</v>
      </c>
      <c r="E11" s="177">
        <v>28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3.0000000000000001E-3</v>
      </c>
    </row>
    <row r="12" spans="1:104">
      <c r="A12" s="173">
        <v>5</v>
      </c>
      <c r="B12" s="174" t="s">
        <v>83</v>
      </c>
      <c r="C12" s="175" t="s">
        <v>84</v>
      </c>
      <c r="D12" s="176" t="s">
        <v>82</v>
      </c>
      <c r="E12" s="177">
        <v>28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85</v>
      </c>
      <c r="C13" s="175" t="s">
        <v>86</v>
      </c>
      <c r="D13" s="176" t="s">
        <v>68</v>
      </c>
      <c r="E13" s="177">
        <v>14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68</v>
      </c>
      <c r="E14" s="177">
        <v>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77</v>
      </c>
      <c r="E15" s="177">
        <v>88.95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9</v>
      </c>
      <c r="B16" s="174" t="s">
        <v>91</v>
      </c>
      <c r="C16" s="175" t="s">
        <v>92</v>
      </c>
      <c r="D16" s="176" t="s">
        <v>93</v>
      </c>
      <c r="E16" s="177">
        <v>812.25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>
      <c r="A17" s="173">
        <v>10</v>
      </c>
      <c r="B17" s="174" t="s">
        <v>94</v>
      </c>
      <c r="C17" s="175" t="s">
        <v>95</v>
      </c>
      <c r="D17" s="176" t="s">
        <v>93</v>
      </c>
      <c r="E17" s="177">
        <v>0.28000000000000003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3">
        <v>11</v>
      </c>
      <c r="B18" s="174" t="s">
        <v>96</v>
      </c>
      <c r="C18" s="175" t="s">
        <v>97</v>
      </c>
      <c r="D18" s="176" t="s">
        <v>93</v>
      </c>
      <c r="E18" s="177">
        <v>632.66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11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>
      <c r="A19" s="173">
        <v>12</v>
      </c>
      <c r="B19" s="174" t="s">
        <v>98</v>
      </c>
      <c r="C19" s="175" t="s">
        <v>99</v>
      </c>
      <c r="D19" s="176" t="s">
        <v>93</v>
      </c>
      <c r="E19" s="177">
        <v>126.53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12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3">
        <v>13</v>
      </c>
      <c r="B20" s="174" t="s">
        <v>100</v>
      </c>
      <c r="C20" s="175" t="s">
        <v>101</v>
      </c>
      <c r="D20" s="176" t="s">
        <v>93</v>
      </c>
      <c r="E20" s="177">
        <v>247.65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13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6.0000000000000001E-3</v>
      </c>
    </row>
    <row r="21" spans="1:104">
      <c r="A21" s="173">
        <v>14</v>
      </c>
      <c r="B21" s="174" t="s">
        <v>102</v>
      </c>
      <c r="C21" s="175" t="s">
        <v>103</v>
      </c>
      <c r="D21" s="176" t="s">
        <v>93</v>
      </c>
      <c r="E21" s="177">
        <v>29.7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14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>
      <c r="A22" s="173">
        <v>15</v>
      </c>
      <c r="B22" s="174" t="s">
        <v>104</v>
      </c>
      <c r="C22" s="175" t="s">
        <v>105</v>
      </c>
      <c r="D22" s="176" t="s">
        <v>93</v>
      </c>
      <c r="E22" s="177">
        <v>5.94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15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>
      <c r="A23" s="173">
        <v>16</v>
      </c>
      <c r="B23" s="174" t="s">
        <v>106</v>
      </c>
      <c r="C23" s="175" t="s">
        <v>107</v>
      </c>
      <c r="D23" s="176" t="s">
        <v>93</v>
      </c>
      <c r="E23" s="177">
        <v>13.94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16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>
      <c r="A24" s="173">
        <v>17</v>
      </c>
      <c r="B24" s="174" t="s">
        <v>108</v>
      </c>
      <c r="C24" s="175" t="s">
        <v>109</v>
      </c>
      <c r="D24" s="176" t="s">
        <v>93</v>
      </c>
      <c r="E24" s="177">
        <v>2.79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17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>
      <c r="A25" s="173">
        <v>18</v>
      </c>
      <c r="B25" s="174" t="s">
        <v>110</v>
      </c>
      <c r="C25" s="175" t="s">
        <v>111</v>
      </c>
      <c r="D25" s="176" t="s">
        <v>93</v>
      </c>
      <c r="E25" s="177">
        <v>2.86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18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>
      <c r="A26" s="173">
        <v>19</v>
      </c>
      <c r="B26" s="174" t="s">
        <v>112</v>
      </c>
      <c r="C26" s="175" t="s">
        <v>113</v>
      </c>
      <c r="D26" s="176" t="s">
        <v>77</v>
      </c>
      <c r="E26" s="177">
        <v>29.4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19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6.9999999999999999E-4</v>
      </c>
    </row>
    <row r="27" spans="1:104">
      <c r="A27" s="173">
        <v>20</v>
      </c>
      <c r="B27" s="174" t="s">
        <v>114</v>
      </c>
      <c r="C27" s="175" t="s">
        <v>115</v>
      </c>
      <c r="D27" s="176" t="s">
        <v>77</v>
      </c>
      <c r="E27" s="177">
        <v>29.4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20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>
      <c r="A28" s="173">
        <v>21</v>
      </c>
      <c r="B28" s="174" t="s">
        <v>116</v>
      </c>
      <c r="C28" s="175" t="s">
        <v>117</v>
      </c>
      <c r="D28" s="176" t="s">
        <v>93</v>
      </c>
      <c r="E28" s="177">
        <v>13.92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21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4.6000000000000001E-4</v>
      </c>
    </row>
    <row r="29" spans="1:104">
      <c r="A29" s="173">
        <v>22</v>
      </c>
      <c r="B29" s="174" t="s">
        <v>118</v>
      </c>
      <c r="C29" s="175" t="s">
        <v>119</v>
      </c>
      <c r="D29" s="176" t="s">
        <v>93</v>
      </c>
      <c r="E29" s="177">
        <v>13.92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22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>
      <c r="A30" s="173">
        <v>23</v>
      </c>
      <c r="B30" s="174" t="s">
        <v>120</v>
      </c>
      <c r="C30" s="175" t="s">
        <v>121</v>
      </c>
      <c r="D30" s="176" t="s">
        <v>93</v>
      </c>
      <c r="E30" s="177">
        <v>43.92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23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>
      <c r="A31" s="173">
        <v>24</v>
      </c>
      <c r="B31" s="174" t="s">
        <v>122</v>
      </c>
      <c r="C31" s="175" t="s">
        <v>123</v>
      </c>
      <c r="D31" s="176" t="s">
        <v>93</v>
      </c>
      <c r="E31" s="177">
        <v>214.63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24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>
      <c r="A32" s="173">
        <v>25</v>
      </c>
      <c r="B32" s="174" t="s">
        <v>124</v>
      </c>
      <c r="C32" s="175" t="s">
        <v>125</v>
      </c>
      <c r="D32" s="176" t="s">
        <v>93</v>
      </c>
      <c r="E32" s="177">
        <v>373.86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25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>
      <c r="A33" s="173">
        <v>26</v>
      </c>
      <c r="B33" s="174" t="s">
        <v>126</v>
      </c>
      <c r="C33" s="175" t="s">
        <v>127</v>
      </c>
      <c r="D33" s="176" t="s">
        <v>93</v>
      </c>
      <c r="E33" s="177">
        <v>247.65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26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>
      <c r="A34" s="173">
        <v>27</v>
      </c>
      <c r="B34" s="174" t="s">
        <v>128</v>
      </c>
      <c r="C34" s="175" t="s">
        <v>129</v>
      </c>
      <c r="D34" s="176" t="s">
        <v>93</v>
      </c>
      <c r="E34" s="177">
        <v>148.97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27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>
      <c r="A35" s="173">
        <v>28</v>
      </c>
      <c r="B35" s="174" t="s">
        <v>130</v>
      </c>
      <c r="C35" s="175" t="s">
        <v>131</v>
      </c>
      <c r="D35" s="176" t="s">
        <v>93</v>
      </c>
      <c r="E35" s="177">
        <v>749.43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28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>
      <c r="A36" s="173">
        <v>29</v>
      </c>
      <c r="B36" s="174" t="s">
        <v>132</v>
      </c>
      <c r="C36" s="175" t="s">
        <v>133</v>
      </c>
      <c r="D36" s="176" t="s">
        <v>93</v>
      </c>
      <c r="E36" s="177">
        <v>526.30999999999995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29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>
      <c r="A37" s="173">
        <v>30</v>
      </c>
      <c r="B37" s="174" t="s">
        <v>134</v>
      </c>
      <c r="C37" s="175" t="s">
        <v>135</v>
      </c>
      <c r="D37" s="176" t="s">
        <v>93</v>
      </c>
      <c r="E37" s="177">
        <v>2.86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30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>
      <c r="A38" s="173">
        <v>31</v>
      </c>
      <c r="B38" s="174" t="s">
        <v>134</v>
      </c>
      <c r="C38" s="175" t="s">
        <v>136</v>
      </c>
      <c r="D38" s="176" t="s">
        <v>93</v>
      </c>
      <c r="E38" s="177">
        <v>749.43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31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>
      <c r="A39" s="173">
        <v>32</v>
      </c>
      <c r="B39" s="174" t="s">
        <v>137</v>
      </c>
      <c r="C39" s="175" t="s">
        <v>138</v>
      </c>
      <c r="D39" s="176" t="s">
        <v>93</v>
      </c>
      <c r="E39" s="177">
        <v>770.48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32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>
      <c r="A40" s="173">
        <v>33</v>
      </c>
      <c r="B40" s="174" t="s">
        <v>139</v>
      </c>
      <c r="C40" s="175" t="s">
        <v>140</v>
      </c>
      <c r="D40" s="176" t="s">
        <v>93</v>
      </c>
      <c r="E40" s="177">
        <v>2.86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33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>
      <c r="A41" s="173">
        <v>34</v>
      </c>
      <c r="B41" s="174" t="s">
        <v>141</v>
      </c>
      <c r="C41" s="175" t="s">
        <v>142</v>
      </c>
      <c r="D41" s="176" t="s">
        <v>93</v>
      </c>
      <c r="E41" s="177">
        <v>13.15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34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>
      <c r="A42" s="173">
        <v>35</v>
      </c>
      <c r="B42" s="174" t="s">
        <v>143</v>
      </c>
      <c r="C42" s="175" t="s">
        <v>144</v>
      </c>
      <c r="D42" s="176" t="s">
        <v>145</v>
      </c>
      <c r="E42" s="177">
        <v>30.25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1</v>
      </c>
      <c r="AC42" s="139">
        <v>35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1</v>
      </c>
    </row>
    <row r="43" spans="1:104">
      <c r="A43" s="173">
        <v>36</v>
      </c>
      <c r="B43" s="174" t="s">
        <v>146</v>
      </c>
      <c r="C43" s="175" t="s">
        <v>147</v>
      </c>
      <c r="D43" s="176" t="s">
        <v>93</v>
      </c>
      <c r="E43" s="177">
        <v>22.9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36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>
      <c r="A44" s="173">
        <v>37</v>
      </c>
      <c r="B44" s="174" t="s">
        <v>148</v>
      </c>
      <c r="C44" s="175" t="s">
        <v>149</v>
      </c>
      <c r="D44" s="176" t="s">
        <v>77</v>
      </c>
      <c r="E44" s="177">
        <v>4573.2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37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>
      <c r="A45" s="173">
        <v>38</v>
      </c>
      <c r="B45" s="174" t="s">
        <v>150</v>
      </c>
      <c r="C45" s="175" t="s">
        <v>151</v>
      </c>
      <c r="D45" s="176" t="s">
        <v>77</v>
      </c>
      <c r="E45" s="177">
        <v>910.73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38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>
      <c r="A46" s="173">
        <v>39</v>
      </c>
      <c r="B46" s="174" t="s">
        <v>152</v>
      </c>
      <c r="C46" s="175" t="s">
        <v>153</v>
      </c>
      <c r="D46" s="176" t="s">
        <v>77</v>
      </c>
      <c r="E46" s="177">
        <v>1235.47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39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>
      <c r="A47" s="173">
        <v>40</v>
      </c>
      <c r="B47" s="174" t="s">
        <v>154</v>
      </c>
      <c r="C47" s="175" t="s">
        <v>155</v>
      </c>
      <c r="D47" s="176" t="s">
        <v>77</v>
      </c>
      <c r="E47" s="177">
        <v>523.92999999999995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40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>
      <c r="A48" s="173">
        <v>41</v>
      </c>
      <c r="B48" s="174" t="s">
        <v>156</v>
      </c>
      <c r="C48" s="175" t="s">
        <v>157</v>
      </c>
      <c r="D48" s="176" t="s">
        <v>77</v>
      </c>
      <c r="E48" s="177">
        <v>751.91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41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>
      <c r="A49" s="173">
        <v>42</v>
      </c>
      <c r="B49" s="174" t="s">
        <v>158</v>
      </c>
      <c r="C49" s="175" t="s">
        <v>159</v>
      </c>
      <c r="D49" s="176" t="s">
        <v>77</v>
      </c>
      <c r="E49" s="177">
        <v>910.73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42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>
      <c r="A50" s="173">
        <v>43</v>
      </c>
      <c r="B50" s="174" t="s">
        <v>160</v>
      </c>
      <c r="C50" s="175" t="s">
        <v>161</v>
      </c>
      <c r="D50" s="176" t="s">
        <v>77</v>
      </c>
      <c r="E50" s="177">
        <v>1235.47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43</v>
      </c>
      <c r="AZ50" s="139">
        <v>1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ht="22.5">
      <c r="A51" s="173">
        <v>44</v>
      </c>
      <c r="B51" s="174" t="s">
        <v>162</v>
      </c>
      <c r="C51" s="175" t="s">
        <v>163</v>
      </c>
      <c r="D51" s="176" t="s">
        <v>68</v>
      </c>
      <c r="E51" s="177">
        <v>10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44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>
      <c r="A52" s="173">
        <v>45</v>
      </c>
      <c r="B52" s="174" t="s">
        <v>164</v>
      </c>
      <c r="C52" s="175" t="s">
        <v>165</v>
      </c>
      <c r="D52" s="176" t="s">
        <v>166</v>
      </c>
      <c r="E52" s="177">
        <v>67.599999999999994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1</v>
      </c>
      <c r="AC52" s="139">
        <v>45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1E-3</v>
      </c>
    </row>
    <row r="53" spans="1:104" ht="22.5">
      <c r="A53" s="173">
        <v>46</v>
      </c>
      <c r="B53" s="174" t="s">
        <v>134</v>
      </c>
      <c r="C53" s="175" t="s">
        <v>167</v>
      </c>
      <c r="D53" s="176" t="s">
        <v>93</v>
      </c>
      <c r="E53" s="177">
        <v>13.35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46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>
      <c r="A54" s="179"/>
      <c r="B54" s="180" t="s">
        <v>69</v>
      </c>
      <c r="C54" s="181" t="str">
        <f>CONCATENATE(B7," ",C7)</f>
        <v>1 Zemní práce</v>
      </c>
      <c r="D54" s="179"/>
      <c r="E54" s="182"/>
      <c r="F54" s="182"/>
      <c r="G54" s="183">
        <f>SUM(G7:G53)</f>
        <v>0</v>
      </c>
      <c r="O54" s="172">
        <v>4</v>
      </c>
      <c r="BA54" s="184">
        <f>SUM(BA7:BA53)</f>
        <v>0</v>
      </c>
      <c r="BB54" s="184">
        <f>SUM(BB7:BB53)</f>
        <v>0</v>
      </c>
      <c r="BC54" s="184">
        <f>SUM(BC7:BC53)</f>
        <v>0</v>
      </c>
      <c r="BD54" s="184">
        <f>SUM(BD7:BD53)</f>
        <v>0</v>
      </c>
      <c r="BE54" s="184">
        <f>SUM(BE7:BE53)</f>
        <v>0</v>
      </c>
    </row>
    <row r="55" spans="1:104">
      <c r="A55" s="165" t="s">
        <v>65</v>
      </c>
      <c r="B55" s="166" t="s">
        <v>168</v>
      </c>
      <c r="C55" s="167" t="s">
        <v>169</v>
      </c>
      <c r="D55" s="168"/>
      <c r="E55" s="169"/>
      <c r="F55" s="169"/>
      <c r="G55" s="170"/>
      <c r="H55" s="171"/>
      <c r="I55" s="171"/>
      <c r="O55" s="172">
        <v>1</v>
      </c>
    </row>
    <row r="56" spans="1:104">
      <c r="A56" s="173">
        <v>47</v>
      </c>
      <c r="B56" s="174" t="s">
        <v>170</v>
      </c>
      <c r="C56" s="175" t="s">
        <v>171</v>
      </c>
      <c r="D56" s="176" t="s">
        <v>172</v>
      </c>
      <c r="E56" s="177">
        <v>904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47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0.23597000000000001</v>
      </c>
    </row>
    <row r="57" spans="1:104">
      <c r="A57" s="173">
        <v>48</v>
      </c>
      <c r="B57" s="174" t="s">
        <v>173</v>
      </c>
      <c r="C57" s="175" t="s">
        <v>174</v>
      </c>
      <c r="D57" s="176" t="s">
        <v>93</v>
      </c>
      <c r="E57" s="177">
        <v>3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48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2.694</v>
      </c>
    </row>
    <row r="58" spans="1:104">
      <c r="A58" s="179"/>
      <c r="B58" s="180" t="s">
        <v>69</v>
      </c>
      <c r="C58" s="181" t="str">
        <f>CONCATENATE(B55," ",C55)</f>
        <v>2 Základy,zvláštní zakládání</v>
      </c>
      <c r="D58" s="179"/>
      <c r="E58" s="182"/>
      <c r="F58" s="182"/>
      <c r="G58" s="183">
        <f>SUM(G55:G57)</f>
        <v>0</v>
      </c>
      <c r="O58" s="172">
        <v>4</v>
      </c>
      <c r="BA58" s="184">
        <f>SUM(BA55:BA57)</f>
        <v>0</v>
      </c>
      <c r="BB58" s="184">
        <f>SUM(BB55:BB57)</f>
        <v>0</v>
      </c>
      <c r="BC58" s="184">
        <f>SUM(BC55:BC57)</f>
        <v>0</v>
      </c>
      <c r="BD58" s="184">
        <f>SUM(BD55:BD57)</f>
        <v>0</v>
      </c>
      <c r="BE58" s="184">
        <f>SUM(BE55:BE57)</f>
        <v>0</v>
      </c>
    </row>
    <row r="59" spans="1:104">
      <c r="A59" s="165" t="s">
        <v>65</v>
      </c>
      <c r="B59" s="166" t="s">
        <v>175</v>
      </c>
      <c r="C59" s="167" t="s">
        <v>176</v>
      </c>
      <c r="D59" s="168"/>
      <c r="E59" s="169"/>
      <c r="F59" s="169"/>
      <c r="G59" s="170"/>
      <c r="H59" s="171"/>
      <c r="I59" s="171"/>
      <c r="O59" s="172">
        <v>1</v>
      </c>
    </row>
    <row r="60" spans="1:104">
      <c r="A60" s="173">
        <v>49</v>
      </c>
      <c r="B60" s="174" t="s">
        <v>177</v>
      </c>
      <c r="C60" s="175" t="s">
        <v>178</v>
      </c>
      <c r="D60" s="176" t="s">
        <v>93</v>
      </c>
      <c r="E60" s="177">
        <v>10.18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49</v>
      </c>
      <c r="AZ60" s="139">
        <v>1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2.6930000000000001</v>
      </c>
    </row>
    <row r="61" spans="1:104">
      <c r="A61" s="173">
        <v>50</v>
      </c>
      <c r="B61" s="174" t="s">
        <v>179</v>
      </c>
      <c r="C61" s="175" t="s">
        <v>180</v>
      </c>
      <c r="D61" s="176" t="s">
        <v>68</v>
      </c>
      <c r="E61" s="177">
        <v>1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50</v>
      </c>
      <c r="AZ61" s="139">
        <v>1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>
      <c r="A62" s="179"/>
      <c r="B62" s="180" t="s">
        <v>69</v>
      </c>
      <c r="C62" s="181" t="str">
        <f>CONCATENATE(B59," ",C59)</f>
        <v>3 Svislé a kompletní konstrukce</v>
      </c>
      <c r="D62" s="179"/>
      <c r="E62" s="182"/>
      <c r="F62" s="182"/>
      <c r="G62" s="183">
        <f>SUM(G59:G61)</f>
        <v>0</v>
      </c>
      <c r="O62" s="172">
        <v>4</v>
      </c>
      <c r="BA62" s="184">
        <f>SUM(BA59:BA61)</f>
        <v>0</v>
      </c>
      <c r="BB62" s="184">
        <f>SUM(BB59:BB61)</f>
        <v>0</v>
      </c>
      <c r="BC62" s="184">
        <f>SUM(BC59:BC61)</f>
        <v>0</v>
      </c>
      <c r="BD62" s="184">
        <f>SUM(BD59:BD61)</f>
        <v>0</v>
      </c>
      <c r="BE62" s="184">
        <f>SUM(BE59:BE61)</f>
        <v>0</v>
      </c>
    </row>
    <row r="63" spans="1:104">
      <c r="A63" s="165" t="s">
        <v>65</v>
      </c>
      <c r="B63" s="166" t="s">
        <v>181</v>
      </c>
      <c r="C63" s="167" t="s">
        <v>182</v>
      </c>
      <c r="D63" s="168"/>
      <c r="E63" s="169"/>
      <c r="F63" s="169"/>
      <c r="G63" s="170"/>
      <c r="H63" s="171"/>
      <c r="I63" s="171"/>
      <c r="O63" s="172">
        <v>1</v>
      </c>
    </row>
    <row r="64" spans="1:104">
      <c r="A64" s="173">
        <v>51</v>
      </c>
      <c r="B64" s="174" t="s">
        <v>183</v>
      </c>
      <c r="C64" s="175" t="s">
        <v>184</v>
      </c>
      <c r="D64" s="176" t="s">
        <v>93</v>
      </c>
      <c r="E64" s="177">
        <v>3.3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51</v>
      </c>
      <c r="AZ64" s="139">
        <v>1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1.891</v>
      </c>
    </row>
    <row r="65" spans="1:104">
      <c r="A65" s="173">
        <v>52</v>
      </c>
      <c r="B65" s="174" t="s">
        <v>185</v>
      </c>
      <c r="C65" s="175" t="s">
        <v>186</v>
      </c>
      <c r="D65" s="176" t="s">
        <v>77</v>
      </c>
      <c r="E65" s="177">
        <v>6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52</v>
      </c>
      <c r="AZ65" s="139">
        <v>1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0.248</v>
      </c>
    </row>
    <row r="66" spans="1:104">
      <c r="A66" s="173">
        <v>53</v>
      </c>
      <c r="B66" s="174" t="s">
        <v>187</v>
      </c>
      <c r="C66" s="175" t="s">
        <v>188</v>
      </c>
      <c r="D66" s="176" t="s">
        <v>77</v>
      </c>
      <c r="E66" s="177">
        <v>6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53</v>
      </c>
      <c r="AZ66" s="139">
        <v>1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0.21299999999999999</v>
      </c>
    </row>
    <row r="67" spans="1:104">
      <c r="A67" s="173">
        <v>54</v>
      </c>
      <c r="B67" s="174" t="s">
        <v>189</v>
      </c>
      <c r="C67" s="175" t="s">
        <v>190</v>
      </c>
      <c r="D67" s="176" t="s">
        <v>77</v>
      </c>
      <c r="E67" s="177">
        <v>6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54</v>
      </c>
      <c r="AZ67" s="139">
        <v>1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0.51700000000000002</v>
      </c>
    </row>
    <row r="68" spans="1:104">
      <c r="A68" s="173">
        <v>55</v>
      </c>
      <c r="B68" s="174" t="s">
        <v>191</v>
      </c>
      <c r="C68" s="175" t="s">
        <v>192</v>
      </c>
      <c r="D68" s="176" t="s">
        <v>93</v>
      </c>
      <c r="E68" s="177">
        <v>0.28000000000000003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55</v>
      </c>
      <c r="AZ68" s="139">
        <v>1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2.8340000000000001</v>
      </c>
    </row>
    <row r="69" spans="1:104">
      <c r="A69" s="179"/>
      <c r="B69" s="180" t="s">
        <v>69</v>
      </c>
      <c r="C69" s="181" t="str">
        <f>CONCATENATE(B63," ",C63)</f>
        <v>4 Vodorovné konstrukce</v>
      </c>
      <c r="D69" s="179"/>
      <c r="E69" s="182"/>
      <c r="F69" s="182"/>
      <c r="G69" s="183">
        <f>SUM(G63:G68)</f>
        <v>0</v>
      </c>
      <c r="O69" s="172">
        <v>4</v>
      </c>
      <c r="BA69" s="184">
        <f>SUM(BA63:BA68)</f>
        <v>0</v>
      </c>
      <c r="BB69" s="184">
        <f>SUM(BB63:BB68)</f>
        <v>0</v>
      </c>
      <c r="BC69" s="184">
        <f>SUM(BC63:BC68)</f>
        <v>0</v>
      </c>
      <c r="BD69" s="184">
        <f>SUM(BD63:BD68)</f>
        <v>0</v>
      </c>
      <c r="BE69" s="184">
        <f>SUM(BE63:BE68)</f>
        <v>0</v>
      </c>
    </row>
    <row r="70" spans="1:104">
      <c r="A70" s="165" t="s">
        <v>65</v>
      </c>
      <c r="B70" s="166" t="s">
        <v>193</v>
      </c>
      <c r="C70" s="167" t="s">
        <v>194</v>
      </c>
      <c r="D70" s="168"/>
      <c r="E70" s="169"/>
      <c r="F70" s="169"/>
      <c r="G70" s="170"/>
      <c r="H70" s="171"/>
      <c r="I70" s="171"/>
      <c r="O70" s="172">
        <v>1</v>
      </c>
    </row>
    <row r="71" spans="1:104">
      <c r="A71" s="173">
        <v>56</v>
      </c>
      <c r="B71" s="174" t="s">
        <v>195</v>
      </c>
      <c r="C71" s="175" t="s">
        <v>196</v>
      </c>
      <c r="D71" s="176" t="s">
        <v>77</v>
      </c>
      <c r="E71" s="177">
        <v>4408.9399999999996</v>
      </c>
      <c r="F71" s="177">
        <v>0</v>
      </c>
      <c r="G71" s="178">
        <f>E71*F71</f>
        <v>0</v>
      </c>
      <c r="O71" s="172">
        <v>2</v>
      </c>
      <c r="AA71" s="139">
        <v>12</v>
      </c>
      <c r="AB71" s="139">
        <v>0</v>
      </c>
      <c r="AC71" s="139">
        <v>56</v>
      </c>
      <c r="AZ71" s="139">
        <v>1</v>
      </c>
      <c r="BA71" s="139">
        <f>IF(AZ71=1,G71,0)</f>
        <v>0</v>
      </c>
      <c r="BB71" s="139">
        <f>IF(AZ71=2,G71,0)</f>
        <v>0</v>
      </c>
      <c r="BC71" s="139">
        <f>IF(AZ71=3,G71,0)</f>
        <v>0</v>
      </c>
      <c r="BD71" s="139">
        <f>IF(AZ71=4,G71,0)</f>
        <v>0</v>
      </c>
      <c r="BE71" s="139">
        <f>IF(AZ71=5,G71,0)</f>
        <v>0</v>
      </c>
      <c r="CZ71" s="139">
        <v>0.38533000000000001</v>
      </c>
    </row>
    <row r="72" spans="1:104">
      <c r="A72" s="173">
        <v>57</v>
      </c>
      <c r="B72" s="174" t="s">
        <v>197</v>
      </c>
      <c r="C72" s="175" t="s">
        <v>198</v>
      </c>
      <c r="D72" s="176" t="s">
        <v>77</v>
      </c>
      <c r="E72" s="177">
        <v>4105.0600000000004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57</v>
      </c>
      <c r="AZ72" s="139">
        <v>1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0.42009999999999997</v>
      </c>
    </row>
    <row r="73" spans="1:104">
      <c r="A73" s="173">
        <v>58</v>
      </c>
      <c r="B73" s="174" t="s">
        <v>199</v>
      </c>
      <c r="C73" s="175" t="s">
        <v>200</v>
      </c>
      <c r="D73" s="176" t="s">
        <v>77</v>
      </c>
      <c r="E73" s="177">
        <v>3924.37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58</v>
      </c>
      <c r="AZ73" s="139">
        <v>1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0.12923000000000001</v>
      </c>
    </row>
    <row r="74" spans="1:104">
      <c r="A74" s="173">
        <v>59</v>
      </c>
      <c r="B74" s="174" t="s">
        <v>201</v>
      </c>
      <c r="C74" s="175" t="s">
        <v>202</v>
      </c>
      <c r="D74" s="176" t="s">
        <v>77</v>
      </c>
      <c r="E74" s="177">
        <v>3834.03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59</v>
      </c>
      <c r="AZ74" s="139">
        <v>1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0.10141</v>
      </c>
    </row>
    <row r="75" spans="1:104">
      <c r="A75" s="173">
        <v>60</v>
      </c>
      <c r="B75" s="174" t="s">
        <v>203</v>
      </c>
      <c r="C75" s="175" t="s">
        <v>204</v>
      </c>
      <c r="D75" s="176" t="s">
        <v>77</v>
      </c>
      <c r="E75" s="177">
        <v>789.3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60</v>
      </c>
      <c r="AZ75" s="139">
        <v>1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0.18251999999999999</v>
      </c>
    </row>
    <row r="76" spans="1:104">
      <c r="A76" s="179"/>
      <c r="B76" s="180" t="s">
        <v>69</v>
      </c>
      <c r="C76" s="181" t="str">
        <f>CONCATENATE(B70," ",C70)</f>
        <v>5 Komunikace</v>
      </c>
      <c r="D76" s="179"/>
      <c r="E76" s="182"/>
      <c r="F76" s="182"/>
      <c r="G76" s="183">
        <f>SUM(G70:G75)</f>
        <v>0</v>
      </c>
      <c r="O76" s="172">
        <v>4</v>
      </c>
      <c r="BA76" s="184">
        <f>SUM(BA70:BA75)</f>
        <v>0</v>
      </c>
      <c r="BB76" s="184">
        <f>SUM(BB70:BB75)</f>
        <v>0</v>
      </c>
      <c r="BC76" s="184">
        <f>SUM(BC70:BC75)</f>
        <v>0</v>
      </c>
      <c r="BD76" s="184">
        <f>SUM(BD70:BD75)</f>
        <v>0</v>
      </c>
      <c r="BE76" s="184">
        <f>SUM(BE70:BE75)</f>
        <v>0</v>
      </c>
    </row>
    <row r="77" spans="1:104">
      <c r="A77" s="165" t="s">
        <v>65</v>
      </c>
      <c r="B77" s="166" t="s">
        <v>205</v>
      </c>
      <c r="C77" s="167" t="s">
        <v>206</v>
      </c>
      <c r="D77" s="168"/>
      <c r="E77" s="169"/>
      <c r="F77" s="169"/>
      <c r="G77" s="170"/>
      <c r="H77" s="171"/>
      <c r="I77" s="171"/>
      <c r="O77" s="172">
        <v>1</v>
      </c>
    </row>
    <row r="78" spans="1:104">
      <c r="A78" s="173">
        <v>61</v>
      </c>
      <c r="B78" s="174" t="s">
        <v>207</v>
      </c>
      <c r="C78" s="175" t="s">
        <v>208</v>
      </c>
      <c r="D78" s="176" t="s">
        <v>166</v>
      </c>
      <c r="E78" s="177">
        <v>15.49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0</v>
      </c>
      <c r="AC78" s="139">
        <v>61</v>
      </c>
      <c r="AZ78" s="139">
        <v>1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1E-3</v>
      </c>
    </row>
    <row r="79" spans="1:104">
      <c r="A79" s="173">
        <v>62</v>
      </c>
      <c r="B79" s="174" t="s">
        <v>209</v>
      </c>
      <c r="C79" s="175" t="s">
        <v>210</v>
      </c>
      <c r="D79" s="176" t="s">
        <v>145</v>
      </c>
      <c r="E79" s="177">
        <v>1.55E-2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1</v>
      </c>
      <c r="AC79" s="139">
        <v>62</v>
      </c>
      <c r="AZ79" s="139">
        <v>1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1</v>
      </c>
    </row>
    <row r="80" spans="1:104">
      <c r="A80" s="173">
        <v>63</v>
      </c>
      <c r="B80" s="174" t="s">
        <v>211</v>
      </c>
      <c r="C80" s="175" t="s">
        <v>212</v>
      </c>
      <c r="D80" s="176" t="s">
        <v>172</v>
      </c>
      <c r="E80" s="177">
        <v>23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0</v>
      </c>
      <c r="AC80" s="139">
        <v>63</v>
      </c>
      <c r="AZ80" s="139">
        <v>1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0</v>
      </c>
    </row>
    <row r="81" spans="1:104">
      <c r="A81" s="173">
        <v>64</v>
      </c>
      <c r="B81" s="174" t="s">
        <v>213</v>
      </c>
      <c r="C81" s="175" t="s">
        <v>214</v>
      </c>
      <c r="D81" s="176" t="s">
        <v>82</v>
      </c>
      <c r="E81" s="177">
        <v>5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1</v>
      </c>
      <c r="AC81" s="139">
        <v>64</v>
      </c>
      <c r="AZ81" s="139">
        <v>1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6.08E-2</v>
      </c>
    </row>
    <row r="82" spans="1:104">
      <c r="A82" s="173">
        <v>65</v>
      </c>
      <c r="B82" s="174" t="s">
        <v>215</v>
      </c>
      <c r="C82" s="175" t="s">
        <v>216</v>
      </c>
      <c r="D82" s="176" t="s">
        <v>93</v>
      </c>
      <c r="E82" s="177">
        <v>1.57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0</v>
      </c>
      <c r="AC82" s="139">
        <v>65</v>
      </c>
      <c r="AZ82" s="139">
        <v>1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2.2730000000000001</v>
      </c>
    </row>
    <row r="83" spans="1:104">
      <c r="A83" s="173">
        <v>66</v>
      </c>
      <c r="B83" s="174" t="s">
        <v>217</v>
      </c>
      <c r="C83" s="175" t="s">
        <v>218</v>
      </c>
      <c r="D83" s="176" t="s">
        <v>77</v>
      </c>
      <c r="E83" s="177">
        <v>8.4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66</v>
      </c>
      <c r="AZ83" s="139">
        <v>1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4.0000000000000001E-3</v>
      </c>
    </row>
    <row r="84" spans="1:104">
      <c r="A84" s="173">
        <v>67</v>
      </c>
      <c r="B84" s="174" t="s">
        <v>219</v>
      </c>
      <c r="C84" s="175" t="s">
        <v>220</v>
      </c>
      <c r="D84" s="176" t="s">
        <v>172</v>
      </c>
      <c r="E84" s="177">
        <v>63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0</v>
      </c>
      <c r="AC84" s="139">
        <v>67</v>
      </c>
      <c r="AZ84" s="139">
        <v>1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0.157</v>
      </c>
    </row>
    <row r="85" spans="1:104">
      <c r="A85" s="179"/>
      <c r="B85" s="180" t="s">
        <v>69</v>
      </c>
      <c r="C85" s="181" t="str">
        <f>CONCATENATE(B77," ",C77)</f>
        <v>8 Trubní vedení</v>
      </c>
      <c r="D85" s="179"/>
      <c r="E85" s="182"/>
      <c r="F85" s="182"/>
      <c r="G85" s="183">
        <f>SUM(G77:G84)</f>
        <v>0</v>
      </c>
      <c r="O85" s="172">
        <v>4</v>
      </c>
      <c r="BA85" s="184">
        <f>SUM(BA77:BA84)</f>
        <v>0</v>
      </c>
      <c r="BB85" s="184">
        <f>SUM(BB77:BB84)</f>
        <v>0</v>
      </c>
      <c r="BC85" s="184">
        <f>SUM(BC77:BC84)</f>
        <v>0</v>
      </c>
      <c r="BD85" s="184">
        <f>SUM(BD77:BD84)</f>
        <v>0</v>
      </c>
      <c r="BE85" s="184">
        <f>SUM(BE77:BE84)</f>
        <v>0</v>
      </c>
    </row>
    <row r="86" spans="1:104">
      <c r="A86" s="165" t="s">
        <v>65</v>
      </c>
      <c r="B86" s="166" t="s">
        <v>221</v>
      </c>
      <c r="C86" s="167" t="s">
        <v>222</v>
      </c>
      <c r="D86" s="168"/>
      <c r="E86" s="169"/>
      <c r="F86" s="169"/>
      <c r="G86" s="170"/>
      <c r="H86" s="171"/>
      <c r="I86" s="171"/>
      <c r="O86" s="172">
        <v>1</v>
      </c>
    </row>
    <row r="87" spans="1:104">
      <c r="A87" s="173">
        <v>68</v>
      </c>
      <c r="B87" s="174" t="s">
        <v>223</v>
      </c>
      <c r="C87" s="175" t="s">
        <v>224</v>
      </c>
      <c r="D87" s="176" t="s">
        <v>82</v>
      </c>
      <c r="E87" s="177">
        <v>1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0</v>
      </c>
      <c r="AC87" s="139">
        <v>68</v>
      </c>
      <c r="AZ87" s="139">
        <v>1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0.24590000000000001</v>
      </c>
    </row>
    <row r="88" spans="1:104">
      <c r="A88" s="173">
        <v>69</v>
      </c>
      <c r="B88" s="174" t="s">
        <v>225</v>
      </c>
      <c r="C88" s="175" t="s">
        <v>226</v>
      </c>
      <c r="D88" s="176" t="s">
        <v>172</v>
      </c>
      <c r="E88" s="177">
        <v>64</v>
      </c>
      <c r="F88" s="177">
        <v>0</v>
      </c>
      <c r="G88" s="178">
        <f>E88*F88</f>
        <v>0</v>
      </c>
      <c r="O88" s="172">
        <v>2</v>
      </c>
      <c r="AA88" s="139">
        <v>12</v>
      </c>
      <c r="AB88" s="139">
        <v>0</v>
      </c>
      <c r="AC88" s="139">
        <v>69</v>
      </c>
      <c r="AZ88" s="139">
        <v>1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Z88" s="139">
        <v>0.1008</v>
      </c>
    </row>
    <row r="89" spans="1:104">
      <c r="A89" s="173">
        <v>70</v>
      </c>
      <c r="B89" s="174" t="s">
        <v>227</v>
      </c>
      <c r="C89" s="175" t="s">
        <v>228</v>
      </c>
      <c r="D89" s="176" t="s">
        <v>93</v>
      </c>
      <c r="E89" s="177">
        <v>5.76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0</v>
      </c>
      <c r="AC89" s="139">
        <v>70</v>
      </c>
      <c r="AZ89" s="139">
        <v>1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2.3785500000000002</v>
      </c>
    </row>
    <row r="90" spans="1:104">
      <c r="A90" s="173">
        <v>71</v>
      </c>
      <c r="B90" s="174" t="s">
        <v>229</v>
      </c>
      <c r="C90" s="175" t="s">
        <v>230</v>
      </c>
      <c r="D90" s="176" t="s">
        <v>172</v>
      </c>
      <c r="E90" s="177">
        <v>10</v>
      </c>
      <c r="F90" s="177">
        <v>0</v>
      </c>
      <c r="G90" s="178">
        <f>E90*F90</f>
        <v>0</v>
      </c>
      <c r="O90" s="172">
        <v>2</v>
      </c>
      <c r="AA90" s="139">
        <v>12</v>
      </c>
      <c r="AB90" s="139">
        <v>0</v>
      </c>
      <c r="AC90" s="139">
        <v>71</v>
      </c>
      <c r="AZ90" s="139">
        <v>1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Z90" s="139">
        <v>4.3E-3</v>
      </c>
    </row>
    <row r="91" spans="1:104">
      <c r="A91" s="173">
        <v>72</v>
      </c>
      <c r="B91" s="174" t="s">
        <v>231</v>
      </c>
      <c r="C91" s="175" t="s">
        <v>232</v>
      </c>
      <c r="D91" s="176" t="s">
        <v>82</v>
      </c>
      <c r="E91" s="177">
        <v>64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1</v>
      </c>
      <c r="AC91" s="139">
        <v>72</v>
      </c>
      <c r="AZ91" s="139">
        <v>1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2.7E-2</v>
      </c>
    </row>
    <row r="92" spans="1:104">
      <c r="A92" s="173">
        <v>73</v>
      </c>
      <c r="B92" s="174" t="s">
        <v>233</v>
      </c>
      <c r="C92" s="175" t="s">
        <v>234</v>
      </c>
      <c r="D92" s="176" t="s">
        <v>68</v>
      </c>
      <c r="E92" s="177">
        <v>1</v>
      </c>
      <c r="F92" s="177">
        <v>0</v>
      </c>
      <c r="G92" s="178">
        <f>E92*F92</f>
        <v>0</v>
      </c>
      <c r="O92" s="172">
        <v>2</v>
      </c>
      <c r="AA92" s="139">
        <v>12</v>
      </c>
      <c r="AB92" s="139">
        <v>0</v>
      </c>
      <c r="AC92" s="139">
        <v>73</v>
      </c>
      <c r="AZ92" s="139">
        <v>1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Z92" s="139">
        <v>0</v>
      </c>
    </row>
    <row r="93" spans="1:104">
      <c r="A93" s="179"/>
      <c r="B93" s="180" t="s">
        <v>69</v>
      </c>
      <c r="C93" s="181" t="str">
        <f>CONCATENATE(B86," ",C86)</f>
        <v>91 Doplňující práce na komunikaci</v>
      </c>
      <c r="D93" s="179"/>
      <c r="E93" s="182"/>
      <c r="F93" s="182"/>
      <c r="G93" s="183">
        <f>SUM(G86:G92)</f>
        <v>0</v>
      </c>
      <c r="O93" s="172">
        <v>4</v>
      </c>
      <c r="BA93" s="184">
        <f>SUM(BA86:BA92)</f>
        <v>0</v>
      </c>
      <c r="BB93" s="184">
        <f>SUM(BB86:BB92)</f>
        <v>0</v>
      </c>
      <c r="BC93" s="184">
        <f>SUM(BC86:BC92)</f>
        <v>0</v>
      </c>
      <c r="BD93" s="184">
        <f>SUM(BD86:BD92)</f>
        <v>0</v>
      </c>
      <c r="BE93" s="184">
        <f>SUM(BE86:BE92)</f>
        <v>0</v>
      </c>
    </row>
    <row r="94" spans="1:104">
      <c r="A94" s="165" t="s">
        <v>65</v>
      </c>
      <c r="B94" s="166" t="s">
        <v>235</v>
      </c>
      <c r="C94" s="167" t="s">
        <v>236</v>
      </c>
      <c r="D94" s="168"/>
      <c r="E94" s="169"/>
      <c r="F94" s="169"/>
      <c r="G94" s="170"/>
      <c r="H94" s="171"/>
      <c r="I94" s="171"/>
      <c r="O94" s="172">
        <v>1</v>
      </c>
    </row>
    <row r="95" spans="1:104" ht="22.5">
      <c r="A95" s="173">
        <v>74</v>
      </c>
      <c r="B95" s="174" t="s">
        <v>237</v>
      </c>
      <c r="C95" s="175" t="s">
        <v>238</v>
      </c>
      <c r="D95" s="176" t="s">
        <v>172</v>
      </c>
      <c r="E95" s="177">
        <v>20.95</v>
      </c>
      <c r="F95" s="177">
        <v>0</v>
      </c>
      <c r="G95" s="178">
        <f>E95*F95</f>
        <v>0</v>
      </c>
      <c r="O95" s="172">
        <v>2</v>
      </c>
      <c r="AA95" s="139">
        <v>12</v>
      </c>
      <c r="AB95" s="139">
        <v>0</v>
      </c>
      <c r="AC95" s="139">
        <v>74</v>
      </c>
      <c r="AZ95" s="139">
        <v>1</v>
      </c>
      <c r="BA95" s="139">
        <f>IF(AZ95=1,G95,0)</f>
        <v>0</v>
      </c>
      <c r="BB95" s="139">
        <f>IF(AZ95=2,G95,0)</f>
        <v>0</v>
      </c>
      <c r="BC95" s="139">
        <f>IF(AZ95=3,G95,0)</f>
        <v>0</v>
      </c>
      <c r="BD95" s="139">
        <f>IF(AZ95=4,G95,0)</f>
        <v>0</v>
      </c>
      <c r="BE95" s="139">
        <f>IF(AZ95=5,G95,0)</f>
        <v>0</v>
      </c>
      <c r="CZ95" s="139">
        <v>0</v>
      </c>
    </row>
    <row r="96" spans="1:104">
      <c r="A96" s="173">
        <v>75</v>
      </c>
      <c r="B96" s="174" t="s">
        <v>239</v>
      </c>
      <c r="C96" s="175" t="s">
        <v>240</v>
      </c>
      <c r="D96" s="176" t="s">
        <v>241</v>
      </c>
      <c r="E96" s="177">
        <v>42.7</v>
      </c>
      <c r="F96" s="177">
        <v>0</v>
      </c>
      <c r="G96" s="178">
        <f>E96*F96</f>
        <v>0</v>
      </c>
      <c r="O96" s="172">
        <v>2</v>
      </c>
      <c r="AA96" s="139">
        <v>12</v>
      </c>
      <c r="AB96" s="139">
        <v>1</v>
      </c>
      <c r="AC96" s="139">
        <v>75</v>
      </c>
      <c r="AZ96" s="139">
        <v>1</v>
      </c>
      <c r="BA96" s="139">
        <f>IF(AZ96=1,G96,0)</f>
        <v>0</v>
      </c>
      <c r="BB96" s="139">
        <f>IF(AZ96=2,G96,0)</f>
        <v>0</v>
      </c>
      <c r="BC96" s="139">
        <f>IF(AZ96=3,G96,0)</f>
        <v>0</v>
      </c>
      <c r="BD96" s="139">
        <f>IF(AZ96=4,G96,0)</f>
        <v>0</v>
      </c>
      <c r="BE96" s="139">
        <f>IF(AZ96=5,G96,0)</f>
        <v>0</v>
      </c>
      <c r="CZ96" s="139">
        <v>0</v>
      </c>
    </row>
    <row r="97" spans="1:104">
      <c r="A97" s="173">
        <v>76</v>
      </c>
      <c r="B97" s="174" t="s">
        <v>242</v>
      </c>
      <c r="C97" s="175" t="s">
        <v>243</v>
      </c>
      <c r="D97" s="176" t="s">
        <v>244</v>
      </c>
      <c r="E97" s="177">
        <v>0.85</v>
      </c>
      <c r="F97" s="177">
        <v>0</v>
      </c>
      <c r="G97" s="178">
        <f>E97*F97</f>
        <v>0</v>
      </c>
      <c r="O97" s="172">
        <v>2</v>
      </c>
      <c r="AA97" s="139">
        <v>12</v>
      </c>
      <c r="AB97" s="139">
        <v>0</v>
      </c>
      <c r="AC97" s="139">
        <v>76</v>
      </c>
      <c r="AZ97" s="139">
        <v>1</v>
      </c>
      <c r="BA97" s="139">
        <f>IF(AZ97=1,G97,0)</f>
        <v>0</v>
      </c>
      <c r="BB97" s="139">
        <f>IF(AZ97=2,G97,0)</f>
        <v>0</v>
      </c>
      <c r="BC97" s="139">
        <f>IF(AZ97=3,G97,0)</f>
        <v>0</v>
      </c>
      <c r="BD97" s="139">
        <f>IF(AZ97=4,G97,0)</f>
        <v>0</v>
      </c>
      <c r="BE97" s="139">
        <f>IF(AZ97=5,G97,0)</f>
        <v>0</v>
      </c>
      <c r="CZ97" s="139">
        <v>0</v>
      </c>
    </row>
    <row r="98" spans="1:104">
      <c r="A98" s="179"/>
      <c r="B98" s="180" t="s">
        <v>69</v>
      </c>
      <c r="C98" s="181" t="str">
        <f>CONCATENATE(B94," ",C94)</f>
        <v>93 Dokončovací práce inž.staveb</v>
      </c>
      <c r="D98" s="179"/>
      <c r="E98" s="182"/>
      <c r="F98" s="182"/>
      <c r="G98" s="183">
        <f>SUM(G94:G97)</f>
        <v>0</v>
      </c>
      <c r="O98" s="172">
        <v>4</v>
      </c>
      <c r="BA98" s="184">
        <f>SUM(BA94:BA97)</f>
        <v>0</v>
      </c>
      <c r="BB98" s="184">
        <f>SUM(BB94:BB97)</f>
        <v>0</v>
      </c>
      <c r="BC98" s="184">
        <f>SUM(BC94:BC97)</f>
        <v>0</v>
      </c>
      <c r="BD98" s="184">
        <f>SUM(BD94:BD97)</f>
        <v>0</v>
      </c>
      <c r="BE98" s="184">
        <f>SUM(BE94:BE97)</f>
        <v>0</v>
      </c>
    </row>
    <row r="99" spans="1:104">
      <c r="A99" s="165" t="s">
        <v>65</v>
      </c>
      <c r="B99" s="166" t="s">
        <v>245</v>
      </c>
      <c r="C99" s="167" t="s">
        <v>246</v>
      </c>
      <c r="D99" s="168"/>
      <c r="E99" s="169"/>
      <c r="F99" s="169"/>
      <c r="G99" s="170"/>
      <c r="H99" s="171"/>
      <c r="I99" s="171"/>
      <c r="O99" s="172">
        <v>1</v>
      </c>
    </row>
    <row r="100" spans="1:104">
      <c r="A100" s="173">
        <v>77</v>
      </c>
      <c r="B100" s="174" t="s">
        <v>247</v>
      </c>
      <c r="C100" s="175" t="s">
        <v>248</v>
      </c>
      <c r="D100" s="176" t="s">
        <v>241</v>
      </c>
      <c r="E100" s="177">
        <v>4793.0775999999996</v>
      </c>
      <c r="F100" s="177">
        <v>0</v>
      </c>
      <c r="G100" s="178">
        <f>E100*F100</f>
        <v>0</v>
      </c>
      <c r="O100" s="172">
        <v>2</v>
      </c>
      <c r="AA100" s="139">
        <v>12</v>
      </c>
      <c r="AB100" s="139">
        <v>0</v>
      </c>
      <c r="AC100" s="139">
        <v>77</v>
      </c>
      <c r="AZ100" s="139">
        <v>1</v>
      </c>
      <c r="BA100" s="139">
        <f>IF(AZ100=1,G100,0)</f>
        <v>0</v>
      </c>
      <c r="BB100" s="139">
        <f>IF(AZ100=2,G100,0)</f>
        <v>0</v>
      </c>
      <c r="BC100" s="139">
        <f>IF(AZ100=3,G100,0)</f>
        <v>0</v>
      </c>
      <c r="BD100" s="139">
        <f>IF(AZ100=4,G100,0)</f>
        <v>0</v>
      </c>
      <c r="BE100" s="139">
        <f>IF(AZ100=5,G100,0)</f>
        <v>0</v>
      </c>
      <c r="CZ100" s="139">
        <v>0</v>
      </c>
    </row>
    <row r="101" spans="1:104">
      <c r="A101" s="179"/>
      <c r="B101" s="180" t="s">
        <v>69</v>
      </c>
      <c r="C101" s="181" t="str">
        <f>CONCATENATE(B99," ",C99)</f>
        <v>99 Staveništní přesun hmot</v>
      </c>
      <c r="D101" s="179"/>
      <c r="E101" s="182"/>
      <c r="F101" s="182"/>
      <c r="G101" s="183">
        <f>SUM(G99:G100)</f>
        <v>0</v>
      </c>
      <c r="O101" s="172">
        <v>4</v>
      </c>
      <c r="BA101" s="184">
        <f>SUM(BA99:BA100)</f>
        <v>0</v>
      </c>
      <c r="BB101" s="184">
        <f>SUM(BB99:BB100)</f>
        <v>0</v>
      </c>
      <c r="BC101" s="184">
        <f>SUM(BC99:BC100)</f>
        <v>0</v>
      </c>
      <c r="BD101" s="184">
        <f>SUM(BD99:BD100)</f>
        <v>0</v>
      </c>
      <c r="BE101" s="184">
        <f>SUM(BE99:BE100)</f>
        <v>0</v>
      </c>
    </row>
    <row r="102" spans="1:104">
      <c r="A102" s="165" t="s">
        <v>65</v>
      </c>
      <c r="B102" s="166" t="s">
        <v>249</v>
      </c>
      <c r="C102" s="167" t="s">
        <v>250</v>
      </c>
      <c r="D102" s="168"/>
      <c r="E102" s="169"/>
      <c r="F102" s="169"/>
      <c r="G102" s="170"/>
      <c r="H102" s="171"/>
      <c r="I102" s="171"/>
      <c r="O102" s="172">
        <v>1</v>
      </c>
    </row>
    <row r="103" spans="1:104">
      <c r="A103" s="173">
        <v>78</v>
      </c>
      <c r="B103" s="174" t="s">
        <v>251</v>
      </c>
      <c r="C103" s="175" t="s">
        <v>252</v>
      </c>
      <c r="D103" s="176" t="s">
        <v>77</v>
      </c>
      <c r="E103" s="177">
        <v>1.056</v>
      </c>
      <c r="F103" s="177">
        <v>0</v>
      </c>
      <c r="G103" s="178">
        <f>E103*F103</f>
        <v>0</v>
      </c>
      <c r="O103" s="172">
        <v>2</v>
      </c>
      <c r="AA103" s="139">
        <v>12</v>
      </c>
      <c r="AB103" s="139">
        <v>0</v>
      </c>
      <c r="AC103" s="139">
        <v>78</v>
      </c>
      <c r="AZ103" s="139">
        <v>2</v>
      </c>
      <c r="BA103" s="139">
        <f>IF(AZ103=1,G103,0)</f>
        <v>0</v>
      </c>
      <c r="BB103" s="139">
        <f>IF(AZ103=2,G103,0)</f>
        <v>0</v>
      </c>
      <c r="BC103" s="139">
        <f>IF(AZ103=3,G103,0)</f>
        <v>0</v>
      </c>
      <c r="BD103" s="139">
        <f>IF(AZ103=4,G103,0)</f>
        <v>0</v>
      </c>
      <c r="BE103" s="139">
        <f>IF(AZ103=5,G103,0)</f>
        <v>0</v>
      </c>
      <c r="CZ103" s="139">
        <v>4.6000000000000001E-4</v>
      </c>
    </row>
    <row r="104" spans="1:104">
      <c r="A104" s="173">
        <v>79</v>
      </c>
      <c r="B104" s="174" t="s">
        <v>253</v>
      </c>
      <c r="C104" s="175" t="s">
        <v>254</v>
      </c>
      <c r="D104" s="176" t="s">
        <v>145</v>
      </c>
      <c r="E104" s="177">
        <v>2.4E-2</v>
      </c>
      <c r="F104" s="177">
        <v>0</v>
      </c>
      <c r="G104" s="178">
        <f>E104*F104</f>
        <v>0</v>
      </c>
      <c r="O104" s="172">
        <v>2</v>
      </c>
      <c r="AA104" s="139">
        <v>12</v>
      </c>
      <c r="AB104" s="139">
        <v>1</v>
      </c>
      <c r="AC104" s="139">
        <v>79</v>
      </c>
      <c r="AZ104" s="139">
        <v>2</v>
      </c>
      <c r="BA104" s="139">
        <f>IF(AZ104=1,G104,0)</f>
        <v>0</v>
      </c>
      <c r="BB104" s="139">
        <f>IF(AZ104=2,G104,0)</f>
        <v>0</v>
      </c>
      <c r="BC104" s="139">
        <f>IF(AZ104=3,G104,0)</f>
        <v>0</v>
      </c>
      <c r="BD104" s="139">
        <f>IF(AZ104=4,G104,0)</f>
        <v>0</v>
      </c>
      <c r="BE104" s="139">
        <f>IF(AZ104=5,G104,0)</f>
        <v>0</v>
      </c>
      <c r="CZ104" s="139">
        <v>1</v>
      </c>
    </row>
    <row r="105" spans="1:104">
      <c r="A105" s="179"/>
      <c r="B105" s="180" t="s">
        <v>69</v>
      </c>
      <c r="C105" s="181" t="str">
        <f>CONCATENATE(B102," ",C102)</f>
        <v>767 Konstrukce zámečnické</v>
      </c>
      <c r="D105" s="179"/>
      <c r="E105" s="182"/>
      <c r="F105" s="182"/>
      <c r="G105" s="183">
        <f>SUM(G102:G104)</f>
        <v>0</v>
      </c>
      <c r="O105" s="172">
        <v>4</v>
      </c>
      <c r="BA105" s="184">
        <f>SUM(BA102:BA104)</f>
        <v>0</v>
      </c>
      <c r="BB105" s="184">
        <f>SUM(BB102:BB104)</f>
        <v>0</v>
      </c>
      <c r="BC105" s="184">
        <f>SUM(BC102:BC104)</f>
        <v>0</v>
      </c>
      <c r="BD105" s="184">
        <f>SUM(BD102:BD104)</f>
        <v>0</v>
      </c>
      <c r="BE105" s="184">
        <f>SUM(BE102:BE104)</f>
        <v>0</v>
      </c>
    </row>
    <row r="106" spans="1:104">
      <c r="A106" s="140"/>
      <c r="B106" s="140"/>
      <c r="C106" s="140"/>
      <c r="D106" s="140"/>
      <c r="E106" s="140"/>
      <c r="F106" s="140"/>
      <c r="G106" s="140"/>
    </row>
    <row r="107" spans="1:104">
      <c r="E107" s="139"/>
    </row>
    <row r="108" spans="1:104">
      <c r="E108" s="139"/>
    </row>
    <row r="109" spans="1:104">
      <c r="E109" s="139"/>
    </row>
    <row r="110" spans="1:104">
      <c r="E110" s="139"/>
    </row>
    <row r="111" spans="1:104">
      <c r="E111" s="139"/>
    </row>
    <row r="112" spans="1:104">
      <c r="E112" s="139"/>
    </row>
    <row r="113" spans="5:5">
      <c r="E113" s="139"/>
    </row>
    <row r="114" spans="5:5">
      <c r="E114" s="139"/>
    </row>
    <row r="115" spans="5:5">
      <c r="E115" s="139"/>
    </row>
    <row r="116" spans="5:5">
      <c r="E116" s="139"/>
    </row>
    <row r="117" spans="5:5">
      <c r="E117" s="139"/>
    </row>
    <row r="118" spans="5:5">
      <c r="E118" s="139"/>
    </row>
    <row r="119" spans="5:5">
      <c r="E119" s="139"/>
    </row>
    <row r="120" spans="5:5">
      <c r="E120" s="139"/>
    </row>
    <row r="121" spans="5:5">
      <c r="E121" s="139"/>
    </row>
    <row r="122" spans="5:5">
      <c r="E122" s="139"/>
    </row>
    <row r="123" spans="5:5">
      <c r="E123" s="139"/>
    </row>
    <row r="124" spans="5:5">
      <c r="E124" s="139"/>
    </row>
    <row r="125" spans="5:5">
      <c r="E125" s="139"/>
    </row>
    <row r="126" spans="5:5">
      <c r="E126" s="139"/>
    </row>
    <row r="127" spans="5:5">
      <c r="E127" s="139"/>
    </row>
    <row r="128" spans="5:5">
      <c r="E128" s="139"/>
    </row>
    <row r="129" spans="1:7">
      <c r="A129" s="185"/>
      <c r="B129" s="185"/>
      <c r="C129" s="185"/>
      <c r="D129" s="185"/>
      <c r="E129" s="185"/>
      <c r="F129" s="185"/>
      <c r="G129" s="185"/>
    </row>
    <row r="130" spans="1:7">
      <c r="A130" s="185"/>
      <c r="B130" s="185"/>
      <c r="C130" s="185"/>
      <c r="D130" s="185"/>
      <c r="E130" s="185"/>
      <c r="F130" s="185"/>
      <c r="G130" s="185"/>
    </row>
    <row r="131" spans="1:7">
      <c r="A131" s="185"/>
      <c r="B131" s="185"/>
      <c r="C131" s="185"/>
      <c r="D131" s="185"/>
      <c r="E131" s="185"/>
      <c r="F131" s="185"/>
      <c r="G131" s="185"/>
    </row>
    <row r="132" spans="1:7">
      <c r="A132" s="185"/>
      <c r="B132" s="185"/>
      <c r="C132" s="185"/>
      <c r="D132" s="185"/>
      <c r="E132" s="185"/>
      <c r="F132" s="185"/>
      <c r="G132" s="185"/>
    </row>
    <row r="133" spans="1:7">
      <c r="E133" s="139"/>
    </row>
    <row r="134" spans="1:7">
      <c r="E134" s="139"/>
    </row>
    <row r="135" spans="1:7">
      <c r="E135" s="139"/>
    </row>
    <row r="136" spans="1:7">
      <c r="E136" s="139"/>
    </row>
    <row r="137" spans="1:7">
      <c r="E137" s="139"/>
    </row>
    <row r="138" spans="1:7">
      <c r="E138" s="139"/>
    </row>
    <row r="139" spans="1:7">
      <c r="E139" s="139"/>
    </row>
    <row r="140" spans="1:7">
      <c r="E140" s="139"/>
    </row>
    <row r="141" spans="1:7">
      <c r="E141" s="139"/>
    </row>
    <row r="142" spans="1:7">
      <c r="E142" s="139"/>
    </row>
    <row r="143" spans="1:7">
      <c r="E143" s="139"/>
    </row>
    <row r="144" spans="1:7">
      <c r="E144" s="139"/>
    </row>
    <row r="145" spans="5:5">
      <c r="E145" s="139"/>
    </row>
    <row r="146" spans="5:5">
      <c r="E146" s="139"/>
    </row>
    <row r="147" spans="5:5">
      <c r="E147" s="139"/>
    </row>
    <row r="148" spans="5:5">
      <c r="E148" s="139"/>
    </row>
    <row r="149" spans="5:5">
      <c r="E149" s="139"/>
    </row>
    <row r="150" spans="5:5">
      <c r="E150" s="139"/>
    </row>
    <row r="151" spans="5:5">
      <c r="E151" s="139"/>
    </row>
    <row r="152" spans="5:5">
      <c r="E152" s="139"/>
    </row>
    <row r="153" spans="5:5">
      <c r="E153" s="139"/>
    </row>
    <row r="154" spans="5:5">
      <c r="E154" s="139"/>
    </row>
    <row r="155" spans="5:5">
      <c r="E155" s="139"/>
    </row>
    <row r="156" spans="5:5">
      <c r="E156" s="139"/>
    </row>
    <row r="157" spans="5:5">
      <c r="E157" s="139"/>
    </row>
    <row r="158" spans="5:5">
      <c r="E158" s="139"/>
    </row>
    <row r="159" spans="5:5">
      <c r="E159" s="139"/>
    </row>
    <row r="160" spans="5:5">
      <c r="E160" s="139"/>
    </row>
    <row r="161" spans="1:7">
      <c r="E161" s="139"/>
    </row>
    <row r="162" spans="1:7">
      <c r="E162" s="139"/>
    </row>
    <row r="163" spans="1:7">
      <c r="E163" s="139"/>
    </row>
    <row r="164" spans="1:7">
      <c r="A164" s="186"/>
      <c r="B164" s="186"/>
    </row>
    <row r="165" spans="1:7">
      <c r="A165" s="185"/>
      <c r="B165" s="185"/>
      <c r="C165" s="188"/>
      <c r="D165" s="188"/>
      <c r="E165" s="189"/>
      <c r="F165" s="188"/>
      <c r="G165" s="190"/>
    </row>
    <row r="166" spans="1:7">
      <c r="A166" s="191"/>
      <c r="B166" s="191"/>
      <c r="C166" s="185"/>
      <c r="D166" s="185"/>
      <c r="E166" s="192"/>
      <c r="F166" s="185"/>
      <c r="G166" s="185"/>
    </row>
    <row r="167" spans="1:7">
      <c r="A167" s="185"/>
      <c r="B167" s="185"/>
      <c r="C167" s="185"/>
      <c r="D167" s="185"/>
      <c r="E167" s="192"/>
      <c r="F167" s="185"/>
      <c r="G167" s="185"/>
    </row>
    <row r="168" spans="1:7">
      <c r="A168" s="185"/>
      <c r="B168" s="185"/>
      <c r="C168" s="185"/>
      <c r="D168" s="185"/>
      <c r="E168" s="192"/>
      <c r="F168" s="185"/>
      <c r="G168" s="185"/>
    </row>
    <row r="169" spans="1:7">
      <c r="A169" s="185"/>
      <c r="B169" s="185"/>
      <c r="C169" s="185"/>
      <c r="D169" s="185"/>
      <c r="E169" s="192"/>
      <c r="F169" s="185"/>
      <c r="G169" s="185"/>
    </row>
    <row r="170" spans="1:7">
      <c r="A170" s="185"/>
      <c r="B170" s="185"/>
      <c r="C170" s="185"/>
      <c r="D170" s="185"/>
      <c r="E170" s="192"/>
      <c r="F170" s="185"/>
      <c r="G170" s="185"/>
    </row>
    <row r="171" spans="1:7">
      <c r="A171" s="185"/>
      <c r="B171" s="185"/>
      <c r="C171" s="185"/>
      <c r="D171" s="185"/>
      <c r="E171" s="192"/>
      <c r="F171" s="185"/>
      <c r="G171" s="185"/>
    </row>
    <row r="172" spans="1:7">
      <c r="A172" s="185"/>
      <c r="B172" s="185"/>
      <c r="C172" s="185"/>
      <c r="D172" s="185"/>
      <c r="E172" s="192"/>
      <c r="F172" s="185"/>
      <c r="G172" s="185"/>
    </row>
    <row r="173" spans="1:7">
      <c r="A173" s="185"/>
      <c r="B173" s="185"/>
      <c r="C173" s="185"/>
      <c r="D173" s="185"/>
      <c r="E173" s="192"/>
      <c r="F173" s="185"/>
      <c r="G173" s="185"/>
    </row>
    <row r="174" spans="1:7">
      <c r="A174" s="185"/>
      <c r="B174" s="185"/>
      <c r="C174" s="185"/>
      <c r="D174" s="185"/>
      <c r="E174" s="192"/>
      <c r="F174" s="185"/>
      <c r="G174" s="185"/>
    </row>
    <row r="175" spans="1:7">
      <c r="A175" s="185"/>
      <c r="B175" s="185"/>
      <c r="C175" s="185"/>
      <c r="D175" s="185"/>
      <c r="E175" s="192"/>
      <c r="F175" s="185"/>
      <c r="G175" s="185"/>
    </row>
    <row r="176" spans="1:7">
      <c r="A176" s="185"/>
      <c r="B176" s="185"/>
      <c r="C176" s="185"/>
      <c r="D176" s="185"/>
      <c r="E176" s="192"/>
      <c r="F176" s="185"/>
      <c r="G176" s="185"/>
    </row>
    <row r="177" spans="1:7">
      <c r="A177" s="185"/>
      <c r="B177" s="185"/>
      <c r="C177" s="185"/>
      <c r="D177" s="185"/>
      <c r="E177" s="192"/>
      <c r="F177" s="185"/>
      <c r="G177" s="185"/>
    </row>
    <row r="178" spans="1:7">
      <c r="A178" s="185"/>
      <c r="B178" s="185"/>
      <c r="C178" s="185"/>
      <c r="D178" s="185"/>
      <c r="E178" s="192"/>
      <c r="F178" s="185"/>
      <c r="G178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2012-01-19T06:22:58Z</dcterms:created>
  <dcterms:modified xsi:type="dcterms:W3CDTF">2012-01-19T06:23:45Z</dcterms:modified>
</cp:coreProperties>
</file>